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420" windowWidth="20730" windowHeight="11760" tabRatio="908" firstSheet="51" activeTab="66"/>
  </bookViews>
  <sheets>
    <sheet name="50-54 Female Hdcp Qualifier" sheetId="141" r:id="rId1"/>
    <sheet name="50-54 Female Hdcp Finals" sheetId="135" r:id="rId2"/>
    <sheet name="50-54 Male Hdcp Qualifier" sheetId="132" r:id="rId3"/>
    <sheet name="50-54 Male Hdcp Finals" sheetId="142" r:id="rId4"/>
    <sheet name="55-59 Female Hdcp Qualifier" sheetId="131" r:id="rId5"/>
    <sheet name="55-59 Female Hdcp Finals" sheetId="130" r:id="rId6"/>
    <sheet name="55-59 Male Hdcp Qualifier" sheetId="129" r:id="rId7"/>
    <sheet name="55-59 Male Hdcp Finals" sheetId="128" r:id="rId8"/>
    <sheet name="60-64 Female Hdcp Qualifier" sheetId="127" r:id="rId9"/>
    <sheet name="60-64 Female Hdcp Finals" sheetId="126" r:id="rId10"/>
    <sheet name="60-64 Male Hdcp Qualifier" sheetId="125" r:id="rId11"/>
    <sheet name="60-64 Male Hdcp Finals" sheetId="124" r:id="rId12"/>
    <sheet name="65-69 Female Hdcp Qualifier" sheetId="123" r:id="rId13"/>
    <sheet name="65-69 Female Hdcp Finals" sheetId="122" r:id="rId14"/>
    <sheet name="65-69 Male Hdcp Qualifier" sheetId="137" r:id="rId15"/>
    <sheet name="65-69 Male Hdcp Finals" sheetId="136" r:id="rId16"/>
    <sheet name="70-74 Female Hdcp Qualifier" sheetId="121" r:id="rId17"/>
    <sheet name="70-74 Female Hdcp Finals" sheetId="120" r:id="rId18"/>
    <sheet name="70-74 Male Hdcp Qualifier" sheetId="119" r:id="rId19"/>
    <sheet name="70-74 Male Hdcp Finals" sheetId="118" r:id="rId20"/>
    <sheet name="75-79 Female Hdcp Qualifier" sheetId="117" r:id="rId21"/>
    <sheet name="75-79 Female Hdcp Finals" sheetId="116" r:id="rId22"/>
    <sheet name="75-79 Male Hdcp Qualifying" sheetId="140" r:id="rId23"/>
    <sheet name="75-79 Male Hdcp Finals" sheetId="114" r:id="rId24"/>
    <sheet name="80-84 Female Hdcp Qualifier" sheetId="144" r:id="rId25"/>
    <sheet name="80-84 Female Hdcp Finals" sheetId="143" r:id="rId26"/>
    <sheet name="12-15 Female Scratch Finals" sheetId="12" state="hidden" r:id="rId27"/>
    <sheet name="80-84 Male Hdcp Qualifier" sheetId="145" r:id="rId28"/>
    <sheet name="80-84 Male Hdcp Finals" sheetId="146" r:id="rId29"/>
    <sheet name="12-15 Male Scratch Qualifier" sheetId="16" state="hidden" r:id="rId30"/>
    <sheet name="12-15 Male Scratch Finals" sheetId="15" state="hidden" r:id="rId31"/>
    <sheet name="16-20 Female Scratch Qualifier" sheetId="19" state="hidden" r:id="rId32"/>
    <sheet name="16-20 Female Scratch Finals" sheetId="20" state="hidden" r:id="rId33"/>
    <sheet name="85-89 Female Hdcp Qualifier" sheetId="148" r:id="rId34"/>
    <sheet name="85-89 Female Hdcp Finals" sheetId="147" r:id="rId35"/>
    <sheet name="16-20 Male Scratch Qualifier" sheetId="31" state="hidden" r:id="rId36"/>
    <sheet name="16-20 Male Scratch Finals" sheetId="33" state="hidden" r:id="rId37"/>
    <sheet name="85-89 Male Hdcp Qualifier" sheetId="149" r:id="rId38"/>
    <sheet name="85-89 Male Hdcp Finals" sheetId="150" r:id="rId39"/>
    <sheet name="90-94 Female Hdcp Qualifier" sheetId="151" r:id="rId40"/>
    <sheet name="90-94 Female Hdcp Finals" sheetId="152" r:id="rId41"/>
    <sheet name="21-34 Female Scratch Qualifier" sheetId="38" state="hidden" r:id="rId42"/>
    <sheet name="21-34 Female Scratch Finals" sheetId="39" state="hidden" r:id="rId43"/>
    <sheet name="90-94 Male Hdcp Qualifier" sheetId="154" r:id="rId44"/>
    <sheet name="90-94 Male Hdcp Finals" sheetId="153" r:id="rId45"/>
    <sheet name="21-34 Male Scratch Qualifier" sheetId="46" state="hidden" r:id="rId46"/>
    <sheet name="21-34 Male Scratch Finals" sheetId="47" state="hidden" r:id="rId47"/>
    <sheet name="95-99 Female Hdcp Qualifier" sheetId="155" r:id="rId48"/>
    <sheet name="95-99 Female Hdcp Finals" sheetId="156" r:id="rId49"/>
    <sheet name="35-54 Female Scratch Qualifier" sheetId="109" state="hidden" r:id="rId50"/>
    <sheet name="35-54 Female Scratch Finals" sheetId="51" state="hidden" r:id="rId51"/>
    <sheet name="95-99 Male Hdcp Qualifier" sheetId="158" r:id="rId52"/>
    <sheet name="95-99 Male Hdcp Finals" sheetId="157" r:id="rId53"/>
    <sheet name="35-54 Male Scratch Qualifier" sheetId="58" state="hidden" r:id="rId54"/>
    <sheet name="35-54 Male Scratch Finals" sheetId="59" state="hidden" r:id="rId55"/>
    <sheet name="100-over Female Hdcp Qualifying" sheetId="159" r:id="rId56"/>
    <sheet name="100-over Female Hdcp Finals" sheetId="160" r:id="rId57"/>
    <sheet name="55over Female Scratch Qualifier" sheetId="62" state="hidden" r:id="rId58"/>
    <sheet name="55over Female Scratch Finals" sheetId="63" state="hidden" r:id="rId59"/>
    <sheet name="100-over Male Hdcp Qualifier" sheetId="161" r:id="rId60"/>
    <sheet name="100-over Male Hdcp Finals" sheetId="162" r:id="rId61"/>
    <sheet name="55over Male Scratch Qualifier" sheetId="66" state="hidden" r:id="rId62"/>
    <sheet name="55over Male Scratch Finals" sheetId="67" state="hidden" r:id="rId63"/>
    <sheet name="Master Sheet Youth" sheetId="76" state="hidden" r:id="rId64"/>
    <sheet name="Lane Assign Youth - 1st Shift" sheetId="80" state="hidden" r:id="rId65"/>
    <sheet name="Lane Assign Youth - Finals" sheetId="89" state="hidden" r:id="rId66"/>
    <sheet name="Master Sheet Adult" sheetId="77" r:id="rId67"/>
    <sheet name="Lane Assign Adult - 1st Shift" sheetId="90" r:id="rId68"/>
    <sheet name="Lane Assign Adult - Finals" sheetId="108" r:id="rId69"/>
    <sheet name="Doubles Div. A 420 &amp; Up" sheetId="106" state="hidden" r:id="rId70"/>
  </sheets>
  <definedNames>
    <definedName name="_xlnm._FilterDatabase" localSheetId="55" hidden="1">'100-over Female Hdcp Qualifying'!$B$1:$R$7</definedName>
    <definedName name="_xlnm._FilterDatabase" localSheetId="59" hidden="1">'100-over Male Hdcp Qualifier'!$B$1:$R$7</definedName>
    <definedName name="_xlnm._FilterDatabase" localSheetId="36" hidden="1">'16-20 Male Scratch Finals'!$B$1:$J$5</definedName>
    <definedName name="_xlnm._FilterDatabase" localSheetId="46" hidden="1">'21-34 Male Scratch Finals'!$B$3:$J$6</definedName>
    <definedName name="_xlnm._FilterDatabase" localSheetId="45" hidden="1">'21-34 Male Scratch Qualifier'!$B$1:$J$4</definedName>
    <definedName name="_xlnm._FilterDatabase" localSheetId="50" hidden="1">'35-54 Female Scratch Finals'!$B$1:$J$6</definedName>
    <definedName name="_xlnm._FilterDatabase" localSheetId="49" hidden="1">'35-54 Female Scratch Qualifier'!$B$1:$J$6</definedName>
    <definedName name="_xlnm._FilterDatabase" localSheetId="54" hidden="1">'35-54 Male Scratch Finals'!$B$1:$J$7</definedName>
    <definedName name="_xlnm._FilterDatabase" localSheetId="53" hidden="1">'35-54 Male Scratch Qualifier'!$B$1:$J$12</definedName>
    <definedName name="_xlnm._FilterDatabase" localSheetId="1" hidden="1">'50-54 Female Hdcp Finals'!$B$1:$O$7</definedName>
    <definedName name="_xlnm._FilterDatabase" localSheetId="0" hidden="1">'50-54 Female Hdcp Qualifier'!$B$1:$R$5</definedName>
    <definedName name="_xlnm._FilterDatabase" localSheetId="3" hidden="1">'50-54 Male Hdcp Finals'!$B$1:$O$7</definedName>
    <definedName name="_xlnm._FilterDatabase" localSheetId="2" hidden="1">'50-54 Male Hdcp Qualifier'!$B$1:$R$7</definedName>
    <definedName name="_xlnm._FilterDatabase" localSheetId="4" hidden="1">'55-59 Female Hdcp Qualifier'!$B$1:$R$7</definedName>
    <definedName name="_xlnm._FilterDatabase" localSheetId="7" hidden="1">'55-59 Male Hdcp Finals'!$B$1:$O$7</definedName>
    <definedName name="_xlnm._FilterDatabase" localSheetId="6" hidden="1">'55-59 Male Hdcp Qualifier'!$B$1:$R$6</definedName>
    <definedName name="_xlnm._FilterDatabase" localSheetId="62" hidden="1">'55over Male Scratch Finals'!$B$1:$J$6</definedName>
    <definedName name="_xlnm._FilterDatabase" localSheetId="8" hidden="1">'60-64 Female Hdcp Qualifier'!$B$1:$R$4</definedName>
    <definedName name="_xlnm._FilterDatabase" localSheetId="11" hidden="1">'60-64 Male Hdcp Finals'!$B$1:$O$6</definedName>
    <definedName name="_xlnm._FilterDatabase" localSheetId="10" hidden="1">'60-64 Male Hdcp Qualifier'!$B$1:$R$6</definedName>
    <definedName name="_xlnm._FilterDatabase" localSheetId="13" hidden="1">'65-69 Female Hdcp Finals'!$B$1:$O$7</definedName>
    <definedName name="_xlnm._FilterDatabase" localSheetId="12" hidden="1">'65-69 Female Hdcp Qualifier'!$B$1:$R$4</definedName>
    <definedName name="_xlnm._FilterDatabase" localSheetId="15" hidden="1">'65-69 Male Hdcp Finals'!$B$1:$O$9</definedName>
    <definedName name="_xlnm._FilterDatabase" localSheetId="14" hidden="1">'65-69 Male Hdcp Qualifier'!$B$1:$R$6</definedName>
    <definedName name="_xlnm._FilterDatabase" localSheetId="16" hidden="1">'70-74 Female Hdcp Qualifier'!$B$1:$R$4</definedName>
    <definedName name="_xlnm._FilterDatabase" localSheetId="18" hidden="1">'70-74 Male Hdcp Qualifier'!$B$1:$R$6</definedName>
    <definedName name="_xlnm._FilterDatabase" localSheetId="20" hidden="1">'75-79 Female Hdcp Qualifier'!$B$1:$R$7</definedName>
    <definedName name="_xlnm._FilterDatabase" localSheetId="23" hidden="1">'75-79 Male Hdcp Finals'!$B$1:$O$7</definedName>
    <definedName name="_xlnm._FilterDatabase" localSheetId="22" hidden="1">'75-79 Male Hdcp Qualifying'!$B$1:$R$6</definedName>
    <definedName name="_xlnm._FilterDatabase" localSheetId="24" hidden="1">'80-84 Female Hdcp Qualifier'!$B$1:$R$4</definedName>
    <definedName name="_xlnm._FilterDatabase" localSheetId="27" hidden="1">'80-84 Male Hdcp Qualifier'!$B$1:$R$7</definedName>
    <definedName name="_xlnm._FilterDatabase" localSheetId="33" hidden="1">'85-89 Female Hdcp Qualifier'!$B$1:$R$7</definedName>
    <definedName name="_xlnm._FilterDatabase" localSheetId="37" hidden="1">'85-89 Male Hdcp Qualifier'!$B$1:$R$7</definedName>
    <definedName name="_xlnm._FilterDatabase" localSheetId="39" hidden="1">'90-94 Female Hdcp Qualifier'!$B$1:$R$7</definedName>
    <definedName name="_xlnm._FilterDatabase" localSheetId="43" hidden="1">'90-94 Male Hdcp Qualifier'!$B$1:$R$7</definedName>
    <definedName name="_xlnm._FilterDatabase" localSheetId="47" hidden="1">'95-99 Female Hdcp Qualifier'!$B$1:$R$7</definedName>
    <definedName name="_xlnm._FilterDatabase" localSheetId="51" hidden="1">'95-99 Male Hdcp Qualifier'!$B$1:$R$7</definedName>
    <definedName name="_xlnm._FilterDatabase" localSheetId="69" hidden="1">'Doubles Div. A 420 &amp; Up'!$B$1:$Y$5</definedName>
    <definedName name="_xlnm.Print_Area" localSheetId="26">'12-15 Female Scratch Finals'!$A$1:$J$29</definedName>
    <definedName name="_xlnm.Print_Area" localSheetId="30">'12-15 Male Scratch Finals'!$A$1:$J$29</definedName>
    <definedName name="_xlnm.Print_Area" localSheetId="29">'12-15 Male Scratch Qualifier'!$A$1:$M$33</definedName>
    <definedName name="_xlnm.Print_Area" localSheetId="32">'16-20 Female Scratch Finals'!$A$1:$J$29</definedName>
    <definedName name="_xlnm.Print_Area" localSheetId="31">'16-20 Female Scratch Qualifier'!$A$1:$M$33</definedName>
    <definedName name="_xlnm.Print_Area" localSheetId="36">'16-20 Male Scratch Finals'!$A$1:$J$29</definedName>
    <definedName name="_xlnm.Print_Area" localSheetId="35">'16-20 Male Scratch Qualifier'!$A$1:$M$33</definedName>
    <definedName name="_xlnm.Print_Area" localSheetId="42">'21-34 Female Scratch Finals'!$A$1:$J$29</definedName>
    <definedName name="_xlnm.Print_Area" localSheetId="41">'21-34 Female Scratch Qualifier'!$A$1:$M$33</definedName>
    <definedName name="_xlnm.Print_Area" localSheetId="46">'21-34 Male Scratch Finals'!$A$1:$J$29</definedName>
    <definedName name="_xlnm.Print_Area" localSheetId="45">'21-34 Male Scratch Qualifier'!$A$1:$M$33</definedName>
    <definedName name="_xlnm.Print_Area" localSheetId="50">'35-54 Female Scratch Finals'!$A$1:$J$29</definedName>
    <definedName name="_xlnm.Print_Area" localSheetId="49">'35-54 Female Scratch Qualifier'!$A$1:$M$33</definedName>
    <definedName name="_xlnm.Print_Area" localSheetId="54">'35-54 Male Scratch Finals'!$A$1:$J$29</definedName>
    <definedName name="_xlnm.Print_Area" localSheetId="53">'35-54 Male Scratch Qualifier'!$A$1:$M$33</definedName>
    <definedName name="_xlnm.Print_Area" localSheetId="58">'55over Female Scratch Finals'!$A$1:$J$29</definedName>
    <definedName name="_xlnm.Print_Area" localSheetId="57">'55over Female Scratch Qualifier'!$A$1:$M$33</definedName>
    <definedName name="_xlnm.Print_Area" localSheetId="62">'55over Male Scratch Finals'!$A$1:$J$29</definedName>
    <definedName name="_xlnm.Print_Area" localSheetId="61">'55over Male Scratch Qualifier'!$A$1:$J$33</definedName>
    <definedName name="_xlnm.Print_Area" localSheetId="65">'Lane Assign Youth - Finals'!$A$1:$I$80</definedName>
  </definedNames>
  <calcPr calcId="145621"/>
</workbook>
</file>

<file path=xl/calcChain.xml><?xml version="1.0" encoding="utf-8"?>
<calcChain xmlns="http://schemas.openxmlformats.org/spreadsheetml/2006/main">
  <c r="O6" i="114" l="1"/>
  <c r="J6" i="114"/>
  <c r="I6" i="114"/>
  <c r="H6" i="114"/>
  <c r="G6" i="114"/>
  <c r="E6" i="114"/>
  <c r="D6" i="114"/>
  <c r="C6" i="114"/>
  <c r="B6" i="114"/>
  <c r="C4" i="124"/>
  <c r="C5" i="124"/>
  <c r="C6" i="124"/>
  <c r="B4" i="124"/>
  <c r="B5" i="124"/>
  <c r="B6" i="124"/>
  <c r="O4" i="118"/>
  <c r="O5" i="118"/>
  <c r="O6" i="118"/>
  <c r="O3" i="118"/>
  <c r="I3" i="118"/>
  <c r="J3" i="118"/>
  <c r="K3" i="118"/>
  <c r="L3" i="118"/>
  <c r="M3" i="118"/>
  <c r="N3" i="118"/>
  <c r="I6" i="118"/>
  <c r="H6" i="118"/>
  <c r="G6" i="118"/>
  <c r="E6" i="118"/>
  <c r="D6" i="118"/>
  <c r="C6" i="118"/>
  <c r="B6" i="118"/>
  <c r="G4" i="124" l="1"/>
  <c r="G5" i="124"/>
  <c r="G6" i="124"/>
  <c r="H4" i="124"/>
  <c r="H5" i="124"/>
  <c r="H6" i="124"/>
  <c r="I4" i="124"/>
  <c r="I5" i="124"/>
  <c r="I6" i="124"/>
  <c r="O4" i="124"/>
  <c r="O5" i="124"/>
  <c r="O6" i="124"/>
  <c r="O3" i="124"/>
  <c r="J3" i="124"/>
  <c r="K3" i="124"/>
  <c r="L3" i="124"/>
  <c r="M3" i="124"/>
  <c r="N3" i="124"/>
  <c r="R5" i="140"/>
  <c r="R6" i="140"/>
  <c r="R4" i="140"/>
  <c r="R3" i="140"/>
  <c r="R3" i="121"/>
  <c r="R7" i="137"/>
  <c r="R5" i="125"/>
  <c r="R3" i="127" l="1"/>
  <c r="I5" i="128"/>
  <c r="I6" i="128"/>
  <c r="H5" i="128"/>
  <c r="O5" i="128" s="1"/>
  <c r="H6" i="128"/>
  <c r="O6" i="128" s="1"/>
  <c r="G5" i="128"/>
  <c r="G6" i="128"/>
  <c r="E5" i="128"/>
  <c r="E6" i="128"/>
  <c r="D5" i="128"/>
  <c r="D6" i="128"/>
  <c r="C5" i="128"/>
  <c r="C6" i="128"/>
  <c r="B5" i="128"/>
  <c r="B6" i="128"/>
  <c r="I5" i="135"/>
  <c r="H5" i="135"/>
  <c r="G5" i="135"/>
  <c r="O5" i="135" s="1"/>
  <c r="E5" i="135"/>
  <c r="D5" i="135"/>
  <c r="C5" i="135"/>
  <c r="B5" i="135"/>
  <c r="R4" i="125"/>
  <c r="R6" i="129"/>
  <c r="R3" i="125"/>
  <c r="R4" i="129" l="1"/>
  <c r="R5" i="129"/>
  <c r="R3" i="141"/>
  <c r="O4" i="152" l="1"/>
  <c r="O5" i="152"/>
  <c r="O6" i="152"/>
  <c r="O7" i="152"/>
  <c r="O3" i="152"/>
  <c r="R4" i="151"/>
  <c r="R5" i="151"/>
  <c r="R6" i="151"/>
  <c r="R7" i="151"/>
  <c r="R3" i="151"/>
  <c r="R3" i="149"/>
  <c r="O3" i="147"/>
  <c r="R3" i="148"/>
  <c r="O3" i="146"/>
  <c r="R3" i="145"/>
  <c r="O3" i="143"/>
  <c r="R3" i="144"/>
  <c r="R4" i="117"/>
  <c r="R5" i="117"/>
  <c r="R3" i="117"/>
  <c r="R3" i="137"/>
  <c r="R4" i="137"/>
  <c r="R5" i="137"/>
  <c r="R6" i="137"/>
  <c r="R3" i="123"/>
  <c r="R4" i="123"/>
  <c r="O4" i="130"/>
  <c r="O3" i="130"/>
  <c r="O4" i="142"/>
  <c r="O5" i="142"/>
  <c r="O3" i="142"/>
  <c r="R4" i="132"/>
  <c r="R5" i="132"/>
  <c r="R3" i="132"/>
  <c r="R4" i="127"/>
  <c r="R6" i="125"/>
  <c r="R4" i="121"/>
  <c r="R5" i="141"/>
  <c r="R4" i="141"/>
  <c r="R3" i="129" l="1"/>
  <c r="P9" i="137" l="1"/>
  <c r="C5" i="142" l="1"/>
  <c r="D5" i="142"/>
  <c r="E5" i="142"/>
  <c r="F5" i="142"/>
  <c r="G5" i="142"/>
  <c r="H5" i="142"/>
  <c r="I5" i="142"/>
  <c r="C4" i="142"/>
  <c r="D4" i="142"/>
  <c r="E4" i="142"/>
  <c r="F4" i="142"/>
  <c r="G4" i="142"/>
  <c r="H4" i="142"/>
  <c r="I4" i="142"/>
  <c r="B4" i="142"/>
  <c r="B5" i="142"/>
  <c r="C3" i="142"/>
  <c r="D3" i="142"/>
  <c r="E3" i="142"/>
  <c r="F3" i="142"/>
  <c r="G3" i="142"/>
  <c r="H3" i="142"/>
  <c r="I3" i="142"/>
  <c r="B3" i="142"/>
  <c r="H5" i="118" l="1"/>
  <c r="H127" i="77" s="1"/>
  <c r="I5" i="118"/>
  <c r="I127" i="77" s="1"/>
  <c r="H4" i="118"/>
  <c r="H126" i="77" s="1"/>
  <c r="I4" i="118"/>
  <c r="I126" i="77" s="1"/>
  <c r="G4" i="118"/>
  <c r="G126" i="77" s="1"/>
  <c r="G5" i="118"/>
  <c r="G127" i="77" s="1"/>
  <c r="H3" i="118"/>
  <c r="H125" i="77" s="1"/>
  <c r="I125" i="77"/>
  <c r="G3" i="118"/>
  <c r="E3" i="118"/>
  <c r="G198" i="77"/>
  <c r="I198" i="77"/>
  <c r="H197" i="77"/>
  <c r="G206" i="77"/>
  <c r="G205" i="77"/>
  <c r="H205" i="77"/>
  <c r="H191" i="77"/>
  <c r="I191" i="77"/>
  <c r="G189" i="77"/>
  <c r="L183" i="77"/>
  <c r="L181" i="77"/>
  <c r="C183" i="77"/>
  <c r="D183" i="77"/>
  <c r="E183" i="77"/>
  <c r="F183" i="77"/>
  <c r="G183" i="77"/>
  <c r="H183" i="77"/>
  <c r="I183" i="77"/>
  <c r="C182" i="77"/>
  <c r="D182" i="77"/>
  <c r="E182" i="77"/>
  <c r="F182" i="77"/>
  <c r="G182" i="77"/>
  <c r="H182" i="77"/>
  <c r="I182" i="77"/>
  <c r="C181" i="77"/>
  <c r="D181" i="77"/>
  <c r="E181" i="77"/>
  <c r="F181" i="77"/>
  <c r="G181" i="77"/>
  <c r="H181" i="77"/>
  <c r="I181" i="77"/>
  <c r="B183" i="77"/>
  <c r="B182" i="77"/>
  <c r="B181" i="77"/>
  <c r="C175" i="77"/>
  <c r="D175" i="77"/>
  <c r="E175" i="77"/>
  <c r="G175" i="77"/>
  <c r="H175" i="77"/>
  <c r="I175" i="77"/>
  <c r="C174" i="77"/>
  <c r="D174" i="77"/>
  <c r="E174" i="77"/>
  <c r="F174" i="77"/>
  <c r="G174" i="77"/>
  <c r="H174" i="77"/>
  <c r="I174" i="77"/>
  <c r="B175" i="77"/>
  <c r="B174" i="77"/>
  <c r="C167" i="77"/>
  <c r="D167" i="77"/>
  <c r="E167" i="77"/>
  <c r="F167" i="77"/>
  <c r="K166" i="77"/>
  <c r="B167" i="77"/>
  <c r="C159" i="77"/>
  <c r="D159" i="77"/>
  <c r="E159" i="77"/>
  <c r="C158" i="77"/>
  <c r="D158" i="77"/>
  <c r="E158" i="77"/>
  <c r="I158" i="77"/>
  <c r="G157" i="77"/>
  <c r="B159" i="77"/>
  <c r="B158" i="77"/>
  <c r="L151" i="77"/>
  <c r="C151" i="77"/>
  <c r="D151" i="77"/>
  <c r="E151" i="77"/>
  <c r="F151" i="77"/>
  <c r="G151" i="77"/>
  <c r="H151" i="77"/>
  <c r="I151" i="77"/>
  <c r="B151" i="77"/>
  <c r="F143" i="77"/>
  <c r="F142" i="77"/>
  <c r="K134" i="77"/>
  <c r="G125" i="77"/>
  <c r="H215" i="77"/>
  <c r="I215" i="77"/>
  <c r="K213" i="77"/>
  <c r="L222" i="77"/>
  <c r="L221" i="77"/>
  <c r="L223" i="77"/>
  <c r="C223" i="77"/>
  <c r="D223" i="77"/>
  <c r="E223" i="77"/>
  <c r="F223" i="77"/>
  <c r="G223" i="77"/>
  <c r="H223" i="77"/>
  <c r="I223" i="77"/>
  <c r="C222" i="77"/>
  <c r="D222" i="77"/>
  <c r="E222" i="77"/>
  <c r="F222" i="77"/>
  <c r="G222" i="77"/>
  <c r="H222" i="77"/>
  <c r="I222" i="77"/>
  <c r="C221" i="77"/>
  <c r="D221" i="77"/>
  <c r="E221" i="77"/>
  <c r="F221" i="77"/>
  <c r="G221" i="77"/>
  <c r="H221" i="77"/>
  <c r="I221" i="77"/>
  <c r="B223" i="77"/>
  <c r="B222" i="77"/>
  <c r="B221" i="77"/>
  <c r="H7" i="162"/>
  <c r="I7" i="162"/>
  <c r="H6" i="162"/>
  <c r="I6" i="162"/>
  <c r="H5" i="162"/>
  <c r="I5" i="162"/>
  <c r="H4" i="162"/>
  <c r="I4" i="162"/>
  <c r="G4" i="162"/>
  <c r="G5" i="162"/>
  <c r="G6" i="162"/>
  <c r="G7" i="162"/>
  <c r="H3" i="162"/>
  <c r="I3" i="162"/>
  <c r="G3" i="162"/>
  <c r="E3" i="162"/>
  <c r="H7" i="160"/>
  <c r="I7" i="160"/>
  <c r="H6" i="160"/>
  <c r="I6" i="160"/>
  <c r="H5" i="160"/>
  <c r="I5" i="160"/>
  <c r="H4" i="160"/>
  <c r="H214" i="77" s="1"/>
  <c r="I4" i="160"/>
  <c r="I214" i="77" s="1"/>
  <c r="J4" i="160"/>
  <c r="K4" i="160"/>
  <c r="L4" i="160"/>
  <c r="M4" i="160"/>
  <c r="N4" i="160"/>
  <c r="G4" i="160"/>
  <c r="G214" i="77" s="1"/>
  <c r="G5" i="160"/>
  <c r="G215" i="77" s="1"/>
  <c r="G6" i="160"/>
  <c r="G7" i="160"/>
  <c r="H3" i="160"/>
  <c r="H213" i="77" s="1"/>
  <c r="I3" i="160"/>
  <c r="I213" i="77" s="1"/>
  <c r="G3" i="160"/>
  <c r="G213" i="77" s="1"/>
  <c r="E3" i="160"/>
  <c r="E213" i="77" s="1"/>
  <c r="I4" i="157"/>
  <c r="I206" i="77" s="1"/>
  <c r="I5" i="157"/>
  <c r="I207" i="77" s="1"/>
  <c r="I6" i="157"/>
  <c r="I7" i="157"/>
  <c r="H4" i="157"/>
  <c r="H206" i="77" s="1"/>
  <c r="H5" i="157"/>
  <c r="H207" i="77" s="1"/>
  <c r="H6" i="157"/>
  <c r="H7" i="157"/>
  <c r="G4" i="157"/>
  <c r="G5" i="157"/>
  <c r="G207" i="77" s="1"/>
  <c r="G6" i="157"/>
  <c r="G7" i="157"/>
  <c r="H3" i="157"/>
  <c r="I3" i="157"/>
  <c r="I205" i="77" s="1"/>
  <c r="G3" i="157"/>
  <c r="E3" i="157"/>
  <c r="E205" i="77" s="1"/>
  <c r="H7" i="156"/>
  <c r="I7" i="156"/>
  <c r="H6" i="156"/>
  <c r="I6" i="156"/>
  <c r="H5" i="156"/>
  <c r="H199" i="77" s="1"/>
  <c r="I5" i="156"/>
  <c r="I199" i="77" s="1"/>
  <c r="H4" i="156"/>
  <c r="H198" i="77" s="1"/>
  <c r="I4" i="156"/>
  <c r="G4" i="156"/>
  <c r="G5" i="156"/>
  <c r="G199" i="77" s="1"/>
  <c r="G6" i="156"/>
  <c r="G7" i="156"/>
  <c r="H3" i="156"/>
  <c r="I3" i="156"/>
  <c r="I197" i="77" s="1"/>
  <c r="G3" i="156"/>
  <c r="G197" i="77" s="1"/>
  <c r="E3" i="156"/>
  <c r="E197" i="77" s="1"/>
  <c r="H7" i="153"/>
  <c r="I7" i="153"/>
  <c r="H6" i="153"/>
  <c r="I6" i="153"/>
  <c r="H5" i="153"/>
  <c r="I5" i="153"/>
  <c r="H4" i="153"/>
  <c r="H190" i="77" s="1"/>
  <c r="I4" i="153"/>
  <c r="I190" i="77" s="1"/>
  <c r="G4" i="153"/>
  <c r="G190" i="77" s="1"/>
  <c r="G5" i="153"/>
  <c r="G191" i="77" s="1"/>
  <c r="G6" i="153"/>
  <c r="G7" i="153"/>
  <c r="H3" i="153"/>
  <c r="H189" i="77" s="1"/>
  <c r="I3" i="153"/>
  <c r="I189" i="77" s="1"/>
  <c r="G3" i="153"/>
  <c r="E3" i="153"/>
  <c r="E189" i="77" s="1"/>
  <c r="I4" i="152"/>
  <c r="I5" i="152"/>
  <c r="I6" i="152"/>
  <c r="I7" i="152"/>
  <c r="H4" i="152"/>
  <c r="H5" i="152"/>
  <c r="H6" i="152"/>
  <c r="H7" i="152"/>
  <c r="H3" i="152"/>
  <c r="I3" i="152"/>
  <c r="G4" i="152"/>
  <c r="G5" i="152"/>
  <c r="G6" i="152"/>
  <c r="G7" i="152"/>
  <c r="G3" i="152"/>
  <c r="E3" i="152"/>
  <c r="H3" i="150"/>
  <c r="H173" i="77" s="1"/>
  <c r="I3" i="150"/>
  <c r="I173" i="77" s="1"/>
  <c r="G3" i="150"/>
  <c r="E3" i="150"/>
  <c r="E173" i="77" s="1"/>
  <c r="I166" i="77"/>
  <c r="I167" i="77"/>
  <c r="H166" i="77"/>
  <c r="H167" i="77"/>
  <c r="G166" i="77"/>
  <c r="G167" i="77"/>
  <c r="H3" i="147"/>
  <c r="H165" i="77" s="1"/>
  <c r="I3" i="147"/>
  <c r="I165" i="77" s="1"/>
  <c r="G3" i="147"/>
  <c r="G165" i="77" s="1"/>
  <c r="E3" i="147"/>
  <c r="E165" i="77" s="1"/>
  <c r="I159" i="77"/>
  <c r="H158" i="77"/>
  <c r="H159" i="77"/>
  <c r="G158" i="77"/>
  <c r="G159" i="77"/>
  <c r="H3" i="146"/>
  <c r="H157" i="77" s="1"/>
  <c r="I3" i="146"/>
  <c r="I157" i="77" s="1"/>
  <c r="K3" i="146"/>
  <c r="L3" i="146"/>
  <c r="M3" i="146"/>
  <c r="N3" i="146"/>
  <c r="G3" i="146"/>
  <c r="E3" i="146"/>
  <c r="E157" i="77" s="1"/>
  <c r="H150" i="77"/>
  <c r="I150" i="77"/>
  <c r="G150" i="77"/>
  <c r="H3" i="143"/>
  <c r="H149" i="77" s="1"/>
  <c r="I3" i="143"/>
  <c r="I149" i="77" s="1"/>
  <c r="G3" i="143"/>
  <c r="G149" i="77" s="1"/>
  <c r="E3" i="143"/>
  <c r="E149" i="77" s="1"/>
  <c r="H5" i="114"/>
  <c r="H143" i="77" s="1"/>
  <c r="I5" i="114"/>
  <c r="I143" i="77" s="1"/>
  <c r="H4" i="114"/>
  <c r="H142" i="77" s="1"/>
  <c r="I4" i="114"/>
  <c r="I142" i="77" s="1"/>
  <c r="G4" i="114"/>
  <c r="G5" i="114"/>
  <c r="H3" i="114"/>
  <c r="H141" i="77" s="1"/>
  <c r="I3" i="114"/>
  <c r="I141" i="77" s="1"/>
  <c r="G3" i="114"/>
  <c r="E4" i="114"/>
  <c r="E142" i="77" s="1"/>
  <c r="E5" i="114"/>
  <c r="E143" i="77" s="1"/>
  <c r="D4" i="114"/>
  <c r="D142" i="77" s="1"/>
  <c r="D5" i="114"/>
  <c r="D143" i="77" s="1"/>
  <c r="D3" i="114"/>
  <c r="D141" i="77" s="1"/>
  <c r="E3" i="114"/>
  <c r="E141" i="77" s="1"/>
  <c r="C4" i="114"/>
  <c r="C142" i="77" s="1"/>
  <c r="C5" i="114"/>
  <c r="C143" i="77" s="1"/>
  <c r="C3" i="114"/>
  <c r="C141" i="77" s="1"/>
  <c r="B4" i="114"/>
  <c r="B142" i="77" s="1"/>
  <c r="B5" i="114"/>
  <c r="B143" i="77" s="1"/>
  <c r="B3" i="114"/>
  <c r="B141" i="77" s="1"/>
  <c r="F3" i="114"/>
  <c r="F141" i="77" s="1"/>
  <c r="I134" i="77"/>
  <c r="I135" i="77"/>
  <c r="H134" i="77"/>
  <c r="H135" i="77"/>
  <c r="H3" i="116"/>
  <c r="H133" i="77" s="1"/>
  <c r="I3" i="116"/>
  <c r="I133" i="77" s="1"/>
  <c r="G134" i="77"/>
  <c r="G135" i="77"/>
  <c r="G3" i="116"/>
  <c r="E3" i="116"/>
  <c r="E133" i="77" s="1"/>
  <c r="H119" i="77"/>
  <c r="I119" i="77"/>
  <c r="H4" i="120"/>
  <c r="H118" i="77" s="1"/>
  <c r="I4" i="120"/>
  <c r="I118" i="77" s="1"/>
  <c r="G4" i="120"/>
  <c r="G119" i="77"/>
  <c r="H3" i="120"/>
  <c r="H117" i="77" s="1"/>
  <c r="I3" i="120"/>
  <c r="I117" i="77" s="1"/>
  <c r="G3" i="120"/>
  <c r="E3" i="120"/>
  <c r="E117" i="77" s="1"/>
  <c r="N5" i="124"/>
  <c r="K6" i="124"/>
  <c r="L6" i="124"/>
  <c r="M6" i="124"/>
  <c r="N6" i="124"/>
  <c r="Q3" i="125"/>
  <c r="P3" i="125"/>
  <c r="I4" i="136"/>
  <c r="I110" i="77" s="1"/>
  <c r="I5" i="136"/>
  <c r="I111" i="77" s="1"/>
  <c r="I6" i="136"/>
  <c r="I7" i="136"/>
  <c r="H4" i="136"/>
  <c r="H110" i="77" s="1"/>
  <c r="H5" i="136"/>
  <c r="H111" i="77" s="1"/>
  <c r="H6" i="136"/>
  <c r="H7" i="136"/>
  <c r="H3" i="136"/>
  <c r="H109" i="77" s="1"/>
  <c r="I3" i="136"/>
  <c r="I109" i="77" s="1"/>
  <c r="G4" i="136"/>
  <c r="G110" i="77" s="1"/>
  <c r="G5" i="136"/>
  <c r="G111" i="77" s="1"/>
  <c r="G6" i="136"/>
  <c r="G7" i="136"/>
  <c r="G3" i="136"/>
  <c r="G109" i="77" s="1"/>
  <c r="E4" i="136"/>
  <c r="E110" i="77" s="1"/>
  <c r="E5" i="136"/>
  <c r="E111" i="77" s="1"/>
  <c r="E6" i="136"/>
  <c r="E7" i="136"/>
  <c r="D4" i="136"/>
  <c r="D110" i="77" s="1"/>
  <c r="D5" i="136"/>
  <c r="D111" i="77" s="1"/>
  <c r="D6" i="136"/>
  <c r="D7" i="136"/>
  <c r="D3" i="136"/>
  <c r="D109" i="77" s="1"/>
  <c r="E3" i="136"/>
  <c r="E109" i="77" s="1"/>
  <c r="C4" i="136"/>
  <c r="C110" i="77" s="1"/>
  <c r="C5" i="136"/>
  <c r="C111" i="77" s="1"/>
  <c r="C6" i="136"/>
  <c r="C7" i="136"/>
  <c r="B4" i="136"/>
  <c r="B110" i="77" s="1"/>
  <c r="B5" i="136"/>
  <c r="B111" i="77" s="1"/>
  <c r="B6" i="136"/>
  <c r="B7" i="136"/>
  <c r="C3" i="136"/>
  <c r="C109" i="77" s="1"/>
  <c r="B3" i="136"/>
  <c r="B109" i="77" s="1"/>
  <c r="E4" i="122"/>
  <c r="E102" i="77" s="1"/>
  <c r="E103" i="77"/>
  <c r="D4" i="122"/>
  <c r="D102" i="77" s="1"/>
  <c r="D103" i="77"/>
  <c r="C4" i="122"/>
  <c r="C102" i="77" s="1"/>
  <c r="C103" i="77"/>
  <c r="B4" i="122"/>
  <c r="B102" i="77" s="1"/>
  <c r="B103" i="77"/>
  <c r="H103" i="77"/>
  <c r="I103" i="77"/>
  <c r="H4" i="122"/>
  <c r="H102" i="77" s="1"/>
  <c r="I4" i="122"/>
  <c r="I102" i="77" s="1"/>
  <c r="G103" i="77"/>
  <c r="H3" i="122"/>
  <c r="H101" i="77" s="1"/>
  <c r="I3" i="122"/>
  <c r="I101" i="77" s="1"/>
  <c r="G4" i="122"/>
  <c r="G3" i="122"/>
  <c r="E3" i="122"/>
  <c r="E101" i="77" s="1"/>
  <c r="H86" i="77"/>
  <c r="I86" i="77"/>
  <c r="H3" i="124"/>
  <c r="H85" i="77" s="1"/>
  <c r="I3" i="124"/>
  <c r="I85" i="77" s="1"/>
  <c r="G3" i="124"/>
  <c r="E3" i="124"/>
  <c r="E85" i="77" s="1"/>
  <c r="E4" i="124"/>
  <c r="E86" i="77" s="1"/>
  <c r="E6" i="124"/>
  <c r="E5" i="124"/>
  <c r="D4" i="124"/>
  <c r="D86" i="77" s="1"/>
  <c r="D6" i="124"/>
  <c r="D5" i="124"/>
  <c r="D3" i="124"/>
  <c r="D85" i="77" s="1"/>
  <c r="C86" i="77"/>
  <c r="C3" i="124"/>
  <c r="C85" i="77" s="1"/>
  <c r="B86" i="77"/>
  <c r="B3" i="124"/>
  <c r="B85" i="77" s="1"/>
  <c r="H71" i="77"/>
  <c r="I71" i="77"/>
  <c r="H4" i="126"/>
  <c r="H70" i="77" s="1"/>
  <c r="I4" i="126"/>
  <c r="I70" i="77" s="1"/>
  <c r="G4" i="126"/>
  <c r="G71" i="77"/>
  <c r="H3" i="126"/>
  <c r="H69" i="77" s="1"/>
  <c r="I3" i="126"/>
  <c r="I69" i="77" s="1"/>
  <c r="G3" i="126"/>
  <c r="B3" i="126"/>
  <c r="B69" i="77" s="1"/>
  <c r="C4" i="128"/>
  <c r="C3" i="128"/>
  <c r="B4" i="128"/>
  <c r="B3" i="128"/>
  <c r="H4" i="128"/>
  <c r="I4" i="128"/>
  <c r="G4" i="128"/>
  <c r="H3" i="128"/>
  <c r="I3" i="128"/>
  <c r="G3" i="128"/>
  <c r="E3" i="128"/>
  <c r="H4" i="130"/>
  <c r="I4" i="130"/>
  <c r="H3" i="130"/>
  <c r="I3" i="130"/>
  <c r="G4" i="130"/>
  <c r="G3" i="130"/>
  <c r="E3" i="130"/>
  <c r="H4" i="135"/>
  <c r="I4" i="135"/>
  <c r="H3" i="135"/>
  <c r="I3" i="135"/>
  <c r="G4" i="135"/>
  <c r="G3" i="135"/>
  <c r="D3" i="135"/>
  <c r="G173" i="77" l="1"/>
  <c r="O3" i="150"/>
  <c r="G143" i="77"/>
  <c r="O5" i="114"/>
  <c r="G141" i="77"/>
  <c r="O3" i="114"/>
  <c r="G142" i="77"/>
  <c r="O4" i="114"/>
  <c r="G117" i="77"/>
  <c r="O3" i="120"/>
  <c r="G118" i="77"/>
  <c r="O4" i="120"/>
  <c r="G102" i="77"/>
  <c r="O4" i="122"/>
  <c r="G101" i="77"/>
  <c r="O3" i="122"/>
  <c r="H87" i="77"/>
  <c r="E87" i="77"/>
  <c r="B87" i="77"/>
  <c r="C87" i="77"/>
  <c r="D87" i="77"/>
  <c r="I87" i="77"/>
  <c r="G133" i="77"/>
  <c r="O3" i="116"/>
  <c r="G69" i="77"/>
  <c r="O3" i="126"/>
  <c r="G70" i="77"/>
  <c r="O4" i="126"/>
  <c r="J6" i="124"/>
  <c r="G85" i="77"/>
  <c r="G86" i="77"/>
  <c r="O3" i="128"/>
  <c r="O4" i="128"/>
  <c r="G87" i="77"/>
  <c r="J5" i="124"/>
  <c r="B119" i="77"/>
  <c r="O4" i="135"/>
  <c r="O3" i="135"/>
  <c r="O3" i="136"/>
  <c r="L109" i="77" s="1"/>
  <c r="O5" i="136"/>
  <c r="L111" i="77" s="1"/>
  <c r="O6" i="136"/>
  <c r="O4" i="136"/>
  <c r="L110" i="77" s="1"/>
  <c r="F3" i="136"/>
  <c r="F109" i="77" s="1"/>
  <c r="Q6" i="137"/>
  <c r="P6" i="137"/>
  <c r="O7" i="136"/>
  <c r="F7" i="136"/>
  <c r="Q7" i="137"/>
  <c r="P7" i="137"/>
  <c r="B135" i="77"/>
  <c r="C135" i="77"/>
  <c r="L87" i="77" l="1"/>
  <c r="L85" i="77"/>
  <c r="E4" i="135"/>
  <c r="C4" i="135" l="1"/>
  <c r="B4" i="135"/>
  <c r="M223" i="77" l="1"/>
  <c r="N223" i="77"/>
  <c r="O223" i="77"/>
  <c r="M222" i="77"/>
  <c r="N222" i="77"/>
  <c r="O222" i="77"/>
  <c r="J223" i="77"/>
  <c r="J222" i="77"/>
  <c r="J221" i="77"/>
  <c r="G29" i="162"/>
  <c r="H29" i="162"/>
  <c r="I29" i="162"/>
  <c r="K29" i="162"/>
  <c r="L29" i="162"/>
  <c r="M29" i="162"/>
  <c r="C28" i="162"/>
  <c r="D28" i="162"/>
  <c r="F28" i="162"/>
  <c r="G28" i="162"/>
  <c r="H28" i="162"/>
  <c r="I28" i="162"/>
  <c r="K28" i="162"/>
  <c r="L28" i="162"/>
  <c r="M28" i="162"/>
  <c r="N28" i="162"/>
  <c r="C27" i="162"/>
  <c r="G27" i="162"/>
  <c r="H27" i="162"/>
  <c r="I27" i="162"/>
  <c r="K27" i="162"/>
  <c r="L27" i="162"/>
  <c r="M27" i="162"/>
  <c r="B29" i="162"/>
  <c r="B28" i="162"/>
  <c r="C7" i="162"/>
  <c r="D7" i="162"/>
  <c r="E7" i="162"/>
  <c r="F7" i="162"/>
  <c r="N7" i="162" s="1"/>
  <c r="C6" i="162"/>
  <c r="D6" i="162"/>
  <c r="E6" i="162"/>
  <c r="F6" i="162"/>
  <c r="N6" i="162" s="1"/>
  <c r="C5" i="162"/>
  <c r="C29" i="162" s="1"/>
  <c r="D5" i="162"/>
  <c r="D29" i="162" s="1"/>
  <c r="E5" i="162"/>
  <c r="E29" i="162" s="1"/>
  <c r="F5" i="162"/>
  <c r="F29" i="162" s="1"/>
  <c r="C4" i="162"/>
  <c r="D4" i="162"/>
  <c r="E4" i="162"/>
  <c r="E28" i="162" s="1"/>
  <c r="F4" i="162"/>
  <c r="N4" i="162" s="1"/>
  <c r="C3" i="162"/>
  <c r="D3" i="162"/>
  <c r="D27" i="162" s="1"/>
  <c r="E27" i="162"/>
  <c r="F3" i="162"/>
  <c r="F27" i="162" s="1"/>
  <c r="B5" i="162"/>
  <c r="B6" i="162"/>
  <c r="B7" i="162"/>
  <c r="B4" i="162"/>
  <c r="B3" i="162"/>
  <c r="B27" i="162" s="1"/>
  <c r="Q7" i="161"/>
  <c r="P7" i="161"/>
  <c r="Q6" i="161"/>
  <c r="P6" i="161"/>
  <c r="Q5" i="161"/>
  <c r="P5" i="161"/>
  <c r="Q4" i="161"/>
  <c r="P4" i="161"/>
  <c r="Q3" i="161"/>
  <c r="P3" i="161"/>
  <c r="J7" i="162"/>
  <c r="J6" i="162"/>
  <c r="J5" i="162"/>
  <c r="J29" i="162" s="1"/>
  <c r="N5" i="162"/>
  <c r="J4" i="162"/>
  <c r="J28" i="162" s="1"/>
  <c r="J3" i="162"/>
  <c r="J27" i="162" s="1"/>
  <c r="N3" i="162"/>
  <c r="C5" i="77"/>
  <c r="E5" i="77"/>
  <c r="F5" i="77"/>
  <c r="G5" i="77"/>
  <c r="H5" i="77"/>
  <c r="I5" i="77"/>
  <c r="J5" i="77"/>
  <c r="K214" i="77"/>
  <c r="J215" i="77"/>
  <c r="J214" i="77"/>
  <c r="C29" i="160"/>
  <c r="G29" i="160"/>
  <c r="H29" i="160"/>
  <c r="I29" i="160"/>
  <c r="K29" i="160"/>
  <c r="L29" i="160"/>
  <c r="M29" i="160"/>
  <c r="D28" i="160"/>
  <c r="E28" i="160"/>
  <c r="F28" i="160"/>
  <c r="G28" i="160"/>
  <c r="H28" i="160"/>
  <c r="I28" i="160"/>
  <c r="K28" i="160"/>
  <c r="L28" i="160"/>
  <c r="M28" i="160"/>
  <c r="N28" i="160"/>
  <c r="E27" i="160"/>
  <c r="F27" i="160"/>
  <c r="G27" i="160"/>
  <c r="H27" i="160"/>
  <c r="I27" i="160"/>
  <c r="K27" i="160"/>
  <c r="L27" i="160"/>
  <c r="M27" i="160"/>
  <c r="B29" i="160"/>
  <c r="C7" i="160"/>
  <c r="D7" i="160"/>
  <c r="E7" i="160"/>
  <c r="F7" i="160"/>
  <c r="C6" i="160"/>
  <c r="D6" i="160"/>
  <c r="E6" i="160"/>
  <c r="F6" i="160"/>
  <c r="N6" i="160" s="1"/>
  <c r="C5" i="160"/>
  <c r="C215" i="77" s="1"/>
  <c r="D5" i="160"/>
  <c r="D215" i="77" s="1"/>
  <c r="E5" i="160"/>
  <c r="E215" i="77" s="1"/>
  <c r="F5" i="160"/>
  <c r="N5" i="160" s="1"/>
  <c r="B5" i="160"/>
  <c r="B215" i="77" s="1"/>
  <c r="B6" i="160"/>
  <c r="B7" i="160"/>
  <c r="C4" i="160"/>
  <c r="C214" i="77" s="1"/>
  <c r="D4" i="160"/>
  <c r="D214" i="77" s="1"/>
  <c r="E4" i="160"/>
  <c r="E214" i="77" s="1"/>
  <c r="F4" i="160"/>
  <c r="F214" i="77" s="1"/>
  <c r="C3" i="160"/>
  <c r="C213" i="77" s="1"/>
  <c r="D3" i="160"/>
  <c r="D213" i="77" s="1"/>
  <c r="F3" i="160"/>
  <c r="B4" i="160"/>
  <c r="B214" i="77" s="1"/>
  <c r="B3" i="160"/>
  <c r="B213" i="77" s="1"/>
  <c r="Q7" i="159"/>
  <c r="P7" i="159"/>
  <c r="Q6" i="159"/>
  <c r="P6" i="159"/>
  <c r="Q5" i="159"/>
  <c r="P5" i="159"/>
  <c r="Q4" i="159"/>
  <c r="P4" i="159"/>
  <c r="Q3" i="159"/>
  <c r="P3" i="159"/>
  <c r="J7" i="160"/>
  <c r="N7" i="160"/>
  <c r="J6" i="160"/>
  <c r="J5" i="160"/>
  <c r="J29" i="160" s="1"/>
  <c r="J28" i="160"/>
  <c r="O4" i="160"/>
  <c r="J3" i="160"/>
  <c r="J207" i="77"/>
  <c r="J206" i="77"/>
  <c r="J205" i="77"/>
  <c r="E29" i="157"/>
  <c r="G29" i="157"/>
  <c r="H29" i="157"/>
  <c r="I29" i="157"/>
  <c r="K29" i="157"/>
  <c r="L29" i="157"/>
  <c r="M29" i="157"/>
  <c r="E28" i="157"/>
  <c r="G28" i="157"/>
  <c r="H28" i="157"/>
  <c r="I28" i="157"/>
  <c r="K28" i="157"/>
  <c r="L28" i="157"/>
  <c r="M28" i="157"/>
  <c r="E27" i="157"/>
  <c r="G27" i="157"/>
  <c r="H27" i="157"/>
  <c r="I27" i="157"/>
  <c r="K27" i="157"/>
  <c r="L27" i="157"/>
  <c r="M27" i="157"/>
  <c r="B29" i="157"/>
  <c r="C7" i="157"/>
  <c r="D7" i="157"/>
  <c r="E7" i="157"/>
  <c r="F7" i="157"/>
  <c r="C6" i="157"/>
  <c r="D6" i="157"/>
  <c r="E6" i="157"/>
  <c r="F6" i="157"/>
  <c r="N6" i="157" s="1"/>
  <c r="C5" i="157"/>
  <c r="C207" i="77" s="1"/>
  <c r="D5" i="157"/>
  <c r="D207" i="77" s="1"/>
  <c r="E5" i="157"/>
  <c r="E207" i="77" s="1"/>
  <c r="F5" i="157"/>
  <c r="F29" i="157" s="1"/>
  <c r="C4" i="157"/>
  <c r="C206" i="77" s="1"/>
  <c r="D4" i="157"/>
  <c r="D206" i="77" s="1"/>
  <c r="E4" i="157"/>
  <c r="E206" i="77" s="1"/>
  <c r="F4" i="157"/>
  <c r="B5" i="157"/>
  <c r="B207" i="77" s="1"/>
  <c r="B6" i="157"/>
  <c r="B7" i="157"/>
  <c r="C3" i="157"/>
  <c r="C205" i="77" s="1"/>
  <c r="D3" i="157"/>
  <c r="D205" i="77" s="1"/>
  <c r="F3" i="157"/>
  <c r="F205" i="77" s="1"/>
  <c r="B4" i="157"/>
  <c r="B206" i="77" s="1"/>
  <c r="B3" i="157"/>
  <c r="B205" i="77" s="1"/>
  <c r="Q7" i="158"/>
  <c r="P7" i="158"/>
  <c r="Q6" i="158"/>
  <c r="P6" i="158"/>
  <c r="Q5" i="158"/>
  <c r="P5" i="158"/>
  <c r="Q4" i="158"/>
  <c r="P4" i="158"/>
  <c r="Q3" i="158"/>
  <c r="P3" i="158"/>
  <c r="N7" i="157"/>
  <c r="J7" i="157"/>
  <c r="J6" i="157"/>
  <c r="J5" i="157"/>
  <c r="J29" i="157" s="1"/>
  <c r="J4" i="157"/>
  <c r="J28" i="157" s="1"/>
  <c r="J3" i="157"/>
  <c r="J27" i="157" s="1"/>
  <c r="J199" i="77"/>
  <c r="J198" i="77"/>
  <c r="J197" i="77"/>
  <c r="D29" i="156"/>
  <c r="G29" i="156"/>
  <c r="H29" i="156"/>
  <c r="I29" i="156"/>
  <c r="K29" i="156"/>
  <c r="L29" i="156"/>
  <c r="M29" i="156"/>
  <c r="G28" i="156"/>
  <c r="H28" i="156"/>
  <c r="I28" i="156"/>
  <c r="K28" i="156"/>
  <c r="L28" i="156"/>
  <c r="M28" i="156"/>
  <c r="E27" i="156"/>
  <c r="G27" i="156"/>
  <c r="H27" i="156"/>
  <c r="I27" i="156"/>
  <c r="K27" i="156"/>
  <c r="L27" i="156"/>
  <c r="M27" i="156"/>
  <c r="C3" i="156"/>
  <c r="C197" i="77" s="1"/>
  <c r="D3" i="156"/>
  <c r="D197" i="77" s="1"/>
  <c r="F3" i="156"/>
  <c r="C4" i="156"/>
  <c r="C198" i="77" s="1"/>
  <c r="D4" i="156"/>
  <c r="D198" i="77" s="1"/>
  <c r="E4" i="156"/>
  <c r="E198" i="77" s="1"/>
  <c r="F4" i="156"/>
  <c r="C5" i="156"/>
  <c r="C199" i="77" s="1"/>
  <c r="D5" i="156"/>
  <c r="D199" i="77" s="1"/>
  <c r="E5" i="156"/>
  <c r="E199" i="77" s="1"/>
  <c r="F5" i="156"/>
  <c r="C6" i="156"/>
  <c r="D6" i="156"/>
  <c r="E6" i="156"/>
  <c r="F6" i="156"/>
  <c r="N6" i="156" s="1"/>
  <c r="C7" i="156"/>
  <c r="D7" i="156"/>
  <c r="E7" i="156"/>
  <c r="F7" i="156"/>
  <c r="N7" i="156" s="1"/>
  <c r="B5" i="156"/>
  <c r="B199" i="77" s="1"/>
  <c r="B6" i="156"/>
  <c r="B7" i="156"/>
  <c r="B4" i="156"/>
  <c r="B198" i="77" s="1"/>
  <c r="B3" i="156"/>
  <c r="B197" i="77" s="1"/>
  <c r="Q7" i="155"/>
  <c r="P7" i="155"/>
  <c r="Q6" i="155"/>
  <c r="P6" i="155"/>
  <c r="Q5" i="155"/>
  <c r="R5" i="155" s="1"/>
  <c r="P5" i="155"/>
  <c r="Q4" i="155"/>
  <c r="R4" i="155" s="1"/>
  <c r="P4" i="155"/>
  <c r="Q3" i="155"/>
  <c r="P3" i="155"/>
  <c r="J7" i="156"/>
  <c r="J6" i="156"/>
  <c r="J5" i="156"/>
  <c r="J29" i="156" s="1"/>
  <c r="J4" i="156"/>
  <c r="J28" i="156" s="1"/>
  <c r="J3" i="156"/>
  <c r="J27" i="156" s="1"/>
  <c r="M190" i="77"/>
  <c r="N190" i="77"/>
  <c r="O190" i="77"/>
  <c r="J191" i="77"/>
  <c r="J190" i="77"/>
  <c r="J189" i="77"/>
  <c r="G29" i="153"/>
  <c r="H29" i="153"/>
  <c r="I29" i="153"/>
  <c r="K29" i="153"/>
  <c r="L29" i="153"/>
  <c r="M29" i="153"/>
  <c r="E28" i="153"/>
  <c r="G28" i="153"/>
  <c r="H28" i="153"/>
  <c r="I28" i="153"/>
  <c r="K28" i="153"/>
  <c r="L28" i="153"/>
  <c r="M28" i="153"/>
  <c r="E27" i="153"/>
  <c r="G27" i="153"/>
  <c r="H27" i="153"/>
  <c r="I27" i="153"/>
  <c r="K27" i="153"/>
  <c r="L27" i="153"/>
  <c r="M27" i="153"/>
  <c r="C7" i="153"/>
  <c r="D7" i="153"/>
  <c r="E7" i="153"/>
  <c r="F7" i="153"/>
  <c r="C6" i="153"/>
  <c r="D6" i="153"/>
  <c r="E6" i="153"/>
  <c r="F6" i="153"/>
  <c r="C5" i="153"/>
  <c r="C191" i="77" s="1"/>
  <c r="D5" i="153"/>
  <c r="D191" i="77" s="1"/>
  <c r="E5" i="153"/>
  <c r="E191" i="77" s="1"/>
  <c r="F5" i="153"/>
  <c r="C4" i="153"/>
  <c r="C190" i="77" s="1"/>
  <c r="D4" i="153"/>
  <c r="D190" i="77" s="1"/>
  <c r="E4" i="153"/>
  <c r="E190" i="77" s="1"/>
  <c r="F4" i="153"/>
  <c r="B5" i="153"/>
  <c r="B191" i="77" s="1"/>
  <c r="B6" i="153"/>
  <c r="B7" i="153"/>
  <c r="C3" i="153"/>
  <c r="C189" i="77" s="1"/>
  <c r="D3" i="153"/>
  <c r="D189" i="77" s="1"/>
  <c r="F3" i="153"/>
  <c r="F189" i="77" s="1"/>
  <c r="B4" i="153"/>
  <c r="B190" i="77" s="1"/>
  <c r="B3" i="153"/>
  <c r="B189" i="77" s="1"/>
  <c r="Q7" i="154"/>
  <c r="R7" i="154" s="1"/>
  <c r="P7" i="154"/>
  <c r="Q6" i="154"/>
  <c r="P6" i="154"/>
  <c r="Q5" i="154"/>
  <c r="R5" i="154" s="1"/>
  <c r="P5" i="154"/>
  <c r="Q4" i="154"/>
  <c r="P4" i="154"/>
  <c r="Q3" i="154"/>
  <c r="R3" i="154" s="1"/>
  <c r="P3" i="154"/>
  <c r="J7" i="153"/>
  <c r="N7" i="153"/>
  <c r="N6" i="153"/>
  <c r="J6" i="153"/>
  <c r="J5" i="153"/>
  <c r="J29" i="153" s="1"/>
  <c r="N4" i="153"/>
  <c r="K189" i="77" s="1"/>
  <c r="J4" i="153"/>
  <c r="J28" i="153" s="1"/>
  <c r="J3" i="153"/>
  <c r="J27" i="153" s="1"/>
  <c r="J183" i="77"/>
  <c r="J182" i="77"/>
  <c r="J181" i="77"/>
  <c r="D29" i="152"/>
  <c r="E29" i="152"/>
  <c r="G29" i="152"/>
  <c r="H29" i="152"/>
  <c r="I29" i="152"/>
  <c r="K29" i="152"/>
  <c r="L29" i="152"/>
  <c r="M29" i="152"/>
  <c r="C28" i="152"/>
  <c r="E28" i="152"/>
  <c r="G28" i="152"/>
  <c r="H28" i="152"/>
  <c r="I28" i="152"/>
  <c r="J28" i="152"/>
  <c r="K28" i="152"/>
  <c r="L28" i="152"/>
  <c r="M28" i="152"/>
  <c r="E27" i="152"/>
  <c r="G27" i="152"/>
  <c r="H27" i="152"/>
  <c r="I27" i="152"/>
  <c r="K27" i="152"/>
  <c r="L27" i="152"/>
  <c r="M27" i="152"/>
  <c r="C7" i="152"/>
  <c r="D7" i="152"/>
  <c r="E7" i="152"/>
  <c r="F7" i="152"/>
  <c r="C6" i="152"/>
  <c r="D6" i="152"/>
  <c r="E6" i="152"/>
  <c r="F6" i="152"/>
  <c r="N6" i="152" s="1"/>
  <c r="C5" i="152"/>
  <c r="C29" i="152" s="1"/>
  <c r="D5" i="152"/>
  <c r="E5" i="152"/>
  <c r="F5" i="152"/>
  <c r="N5" i="152" s="1"/>
  <c r="B5" i="152"/>
  <c r="B29" i="152" s="1"/>
  <c r="B6" i="152"/>
  <c r="B7" i="152"/>
  <c r="C4" i="152"/>
  <c r="D4" i="152"/>
  <c r="D28" i="152" s="1"/>
  <c r="E4" i="152"/>
  <c r="F4" i="152"/>
  <c r="N4" i="152" s="1"/>
  <c r="C3" i="152"/>
  <c r="C27" i="152" s="1"/>
  <c r="D3" i="152"/>
  <c r="D27" i="152" s="1"/>
  <c r="F3" i="152"/>
  <c r="N3" i="152" s="1"/>
  <c r="B3" i="152"/>
  <c r="B27" i="152" s="1"/>
  <c r="B4" i="152"/>
  <c r="B28" i="152" s="1"/>
  <c r="Q7" i="151"/>
  <c r="P7" i="151"/>
  <c r="Q6" i="151"/>
  <c r="P6" i="151"/>
  <c r="Q5" i="151"/>
  <c r="P5" i="151"/>
  <c r="Q4" i="151"/>
  <c r="P4" i="151"/>
  <c r="Q3" i="151"/>
  <c r="P3" i="151"/>
  <c r="J7" i="152"/>
  <c r="N7" i="152"/>
  <c r="J6" i="152"/>
  <c r="J5" i="152"/>
  <c r="J29" i="152" s="1"/>
  <c r="J4" i="152"/>
  <c r="J3" i="152"/>
  <c r="J27" i="152" s="1"/>
  <c r="M174" i="77"/>
  <c r="N174" i="77"/>
  <c r="O174" i="77"/>
  <c r="M173" i="77"/>
  <c r="N173" i="77"/>
  <c r="O173" i="77"/>
  <c r="J175" i="77"/>
  <c r="J174" i="77"/>
  <c r="J173" i="77"/>
  <c r="D29" i="150"/>
  <c r="E29" i="150"/>
  <c r="G29" i="150"/>
  <c r="H29" i="150"/>
  <c r="I29" i="150"/>
  <c r="J29" i="150"/>
  <c r="K29" i="150"/>
  <c r="L29" i="150"/>
  <c r="M29" i="150"/>
  <c r="D28" i="150"/>
  <c r="E28" i="150"/>
  <c r="G28" i="150"/>
  <c r="H28" i="150"/>
  <c r="I28" i="150"/>
  <c r="K28" i="150"/>
  <c r="L28" i="150"/>
  <c r="M28" i="150"/>
  <c r="G27" i="150"/>
  <c r="H27" i="150"/>
  <c r="I27" i="150"/>
  <c r="K27" i="150"/>
  <c r="L27" i="150"/>
  <c r="M27" i="150"/>
  <c r="C29" i="150"/>
  <c r="C28" i="150"/>
  <c r="F28" i="150"/>
  <c r="C3" i="150"/>
  <c r="D3" i="150"/>
  <c r="E27" i="150"/>
  <c r="F3" i="150"/>
  <c r="B28" i="150"/>
  <c r="B3" i="150"/>
  <c r="B29" i="150"/>
  <c r="J28" i="150"/>
  <c r="J3" i="150"/>
  <c r="J27" i="150" s="1"/>
  <c r="Q7" i="149"/>
  <c r="P7" i="149"/>
  <c r="Q6" i="149"/>
  <c r="P6" i="149"/>
  <c r="Q5" i="149"/>
  <c r="P5" i="149"/>
  <c r="Q4" i="149"/>
  <c r="P4" i="149"/>
  <c r="Q3" i="149"/>
  <c r="P3" i="149"/>
  <c r="J167" i="77"/>
  <c r="J165" i="77"/>
  <c r="M166" i="77"/>
  <c r="N166" i="77"/>
  <c r="O166" i="77"/>
  <c r="E29" i="147"/>
  <c r="G29" i="147"/>
  <c r="H29" i="147"/>
  <c r="I29" i="147"/>
  <c r="K29" i="147"/>
  <c r="L29" i="147"/>
  <c r="M29" i="147"/>
  <c r="G28" i="147"/>
  <c r="H28" i="147"/>
  <c r="I28" i="147"/>
  <c r="K28" i="147"/>
  <c r="L28" i="147"/>
  <c r="M28" i="147"/>
  <c r="G27" i="147"/>
  <c r="H27" i="147"/>
  <c r="I27" i="147"/>
  <c r="K27" i="147"/>
  <c r="L27" i="147"/>
  <c r="M27" i="147"/>
  <c r="C29" i="147"/>
  <c r="D29" i="147"/>
  <c r="F29" i="147"/>
  <c r="C3" i="147"/>
  <c r="D3" i="147"/>
  <c r="E27" i="147"/>
  <c r="F3" i="147"/>
  <c r="N3" i="147" s="1"/>
  <c r="B166" i="77"/>
  <c r="B3" i="147"/>
  <c r="B165" i="77" s="1"/>
  <c r="Q7" i="148"/>
  <c r="P7" i="148"/>
  <c r="Q6" i="148"/>
  <c r="P6" i="148"/>
  <c r="Q5" i="148"/>
  <c r="P5" i="148"/>
  <c r="Q4" i="148"/>
  <c r="P4" i="148"/>
  <c r="Q3" i="148"/>
  <c r="P3" i="148"/>
  <c r="J29" i="147"/>
  <c r="B29" i="147"/>
  <c r="J3" i="147"/>
  <c r="J27" i="147" s="1"/>
  <c r="J159" i="77"/>
  <c r="J158" i="77"/>
  <c r="J157" i="77"/>
  <c r="D29" i="146"/>
  <c r="E29" i="146"/>
  <c r="G29" i="146"/>
  <c r="H29" i="146"/>
  <c r="I29" i="146"/>
  <c r="K29" i="146"/>
  <c r="L29" i="146"/>
  <c r="M29" i="146"/>
  <c r="D28" i="146"/>
  <c r="E28" i="146"/>
  <c r="G28" i="146"/>
  <c r="H28" i="146"/>
  <c r="I28" i="146"/>
  <c r="K28" i="146"/>
  <c r="L28" i="146"/>
  <c r="M28" i="146"/>
  <c r="G27" i="146"/>
  <c r="H27" i="146"/>
  <c r="I27" i="146"/>
  <c r="K27" i="146"/>
  <c r="L27" i="146"/>
  <c r="M27" i="146"/>
  <c r="C29" i="146"/>
  <c r="C28" i="146"/>
  <c r="C3" i="146"/>
  <c r="D3" i="146"/>
  <c r="E27" i="146"/>
  <c r="F3" i="146"/>
  <c r="B29" i="146"/>
  <c r="B28" i="146"/>
  <c r="B3" i="146"/>
  <c r="Q3" i="145"/>
  <c r="P3" i="145"/>
  <c r="J29" i="146"/>
  <c r="J28" i="146"/>
  <c r="J151" i="77"/>
  <c r="J150" i="77"/>
  <c r="J149" i="77"/>
  <c r="C29" i="143"/>
  <c r="G29" i="143"/>
  <c r="H29" i="143"/>
  <c r="I29" i="143"/>
  <c r="K29" i="143"/>
  <c r="L29" i="143"/>
  <c r="M29" i="143"/>
  <c r="F28" i="143"/>
  <c r="G28" i="143"/>
  <c r="H28" i="143"/>
  <c r="I28" i="143"/>
  <c r="K28" i="143"/>
  <c r="L28" i="143"/>
  <c r="M28" i="143"/>
  <c r="E27" i="143"/>
  <c r="G27" i="143"/>
  <c r="H27" i="143"/>
  <c r="I27" i="143"/>
  <c r="K27" i="143"/>
  <c r="L27" i="143"/>
  <c r="M27" i="143"/>
  <c r="D29" i="143"/>
  <c r="E29" i="143"/>
  <c r="N29" i="143"/>
  <c r="B29" i="143"/>
  <c r="C3" i="143"/>
  <c r="C149" i="77" s="1"/>
  <c r="D3" i="143"/>
  <c r="F3" i="143"/>
  <c r="E150" i="77"/>
  <c r="F150" i="77"/>
  <c r="B3" i="143"/>
  <c r="Q7" i="144"/>
  <c r="P7" i="144"/>
  <c r="Q6" i="144"/>
  <c r="P6" i="144"/>
  <c r="Q5" i="144"/>
  <c r="P5" i="144"/>
  <c r="Q4" i="144"/>
  <c r="P4" i="144"/>
  <c r="Q3" i="144"/>
  <c r="P3" i="144"/>
  <c r="J29" i="143"/>
  <c r="J28" i="143"/>
  <c r="K150" i="77"/>
  <c r="J3" i="143"/>
  <c r="J27" i="143" s="1"/>
  <c r="G29" i="142"/>
  <c r="H29" i="142"/>
  <c r="I29" i="142"/>
  <c r="K29" i="142"/>
  <c r="L29" i="142"/>
  <c r="M29" i="142"/>
  <c r="E21" i="77"/>
  <c r="D27" i="142"/>
  <c r="E20" i="77"/>
  <c r="F29" i="142"/>
  <c r="G22" i="77"/>
  <c r="H22" i="77"/>
  <c r="I22" i="77"/>
  <c r="G21" i="77"/>
  <c r="H21" i="77"/>
  <c r="I21" i="77"/>
  <c r="G20" i="77"/>
  <c r="H20" i="77"/>
  <c r="I20" i="77"/>
  <c r="G28" i="142"/>
  <c r="H28" i="142"/>
  <c r="I28" i="142"/>
  <c r="K28" i="142"/>
  <c r="L28" i="142"/>
  <c r="M28" i="142"/>
  <c r="G27" i="142"/>
  <c r="H27" i="142"/>
  <c r="I27" i="142"/>
  <c r="K27" i="142"/>
  <c r="L27" i="142"/>
  <c r="M27" i="142"/>
  <c r="C20" i="77"/>
  <c r="E29" i="135"/>
  <c r="F29" i="135"/>
  <c r="G29" i="135"/>
  <c r="H29" i="135"/>
  <c r="I29" i="135"/>
  <c r="J29" i="135"/>
  <c r="K29" i="135"/>
  <c r="L29" i="135"/>
  <c r="M29" i="135"/>
  <c r="C28" i="135"/>
  <c r="E28" i="135"/>
  <c r="F28" i="135"/>
  <c r="G28" i="135"/>
  <c r="H28" i="135"/>
  <c r="I28" i="135"/>
  <c r="J28" i="135"/>
  <c r="K28" i="135"/>
  <c r="L28" i="135"/>
  <c r="M28" i="135"/>
  <c r="B28" i="135"/>
  <c r="D27" i="135"/>
  <c r="F27" i="135"/>
  <c r="G27" i="135"/>
  <c r="H27" i="135"/>
  <c r="I27" i="135"/>
  <c r="J27" i="135"/>
  <c r="K27" i="135"/>
  <c r="L27" i="135"/>
  <c r="M27" i="135"/>
  <c r="J3" i="142"/>
  <c r="J5" i="142"/>
  <c r="J22" i="77" s="1"/>
  <c r="J4" i="142"/>
  <c r="J28" i="142" s="1"/>
  <c r="C27" i="150" l="1"/>
  <c r="C173" i="77"/>
  <c r="N3" i="150"/>
  <c r="N27" i="150" s="1"/>
  <c r="F173" i="77"/>
  <c r="B27" i="150"/>
  <c r="B173" i="77"/>
  <c r="F27" i="146"/>
  <c r="F157" i="77"/>
  <c r="D27" i="146"/>
  <c r="D157" i="77"/>
  <c r="D27" i="150"/>
  <c r="D173" i="77"/>
  <c r="C27" i="146"/>
  <c r="C157" i="77"/>
  <c r="B27" i="146"/>
  <c r="B157" i="77"/>
  <c r="N3" i="143"/>
  <c r="N27" i="143" s="1"/>
  <c r="F149" i="77"/>
  <c r="B27" i="143"/>
  <c r="B149" i="77"/>
  <c r="D28" i="143"/>
  <c r="D150" i="77"/>
  <c r="C27" i="143"/>
  <c r="E28" i="143"/>
  <c r="D27" i="143"/>
  <c r="D149" i="77"/>
  <c r="B28" i="143"/>
  <c r="B150" i="77"/>
  <c r="C28" i="143"/>
  <c r="C150" i="77"/>
  <c r="F28" i="146"/>
  <c r="F158" i="77"/>
  <c r="F29" i="146"/>
  <c r="F159" i="77"/>
  <c r="N29" i="150"/>
  <c r="F175" i="77"/>
  <c r="B27" i="147"/>
  <c r="O27" i="147"/>
  <c r="L165" i="77"/>
  <c r="C28" i="147"/>
  <c r="C166" i="77"/>
  <c r="E28" i="147"/>
  <c r="E166" i="77"/>
  <c r="B28" i="147"/>
  <c r="C27" i="147"/>
  <c r="C165" i="77"/>
  <c r="F27" i="147"/>
  <c r="F165" i="77"/>
  <c r="F28" i="147"/>
  <c r="F166" i="77"/>
  <c r="D27" i="147"/>
  <c r="D165" i="77"/>
  <c r="D28" i="147"/>
  <c r="D166" i="77"/>
  <c r="J28" i="147"/>
  <c r="J166" i="77"/>
  <c r="B27" i="160"/>
  <c r="C27" i="160"/>
  <c r="R6" i="159"/>
  <c r="B28" i="160"/>
  <c r="J27" i="160"/>
  <c r="J213" i="77"/>
  <c r="R3" i="159"/>
  <c r="R5" i="159"/>
  <c r="R7" i="159"/>
  <c r="D27" i="160"/>
  <c r="C28" i="160"/>
  <c r="D29" i="160"/>
  <c r="F29" i="160"/>
  <c r="F215" i="77"/>
  <c r="R4" i="159"/>
  <c r="N3" i="160"/>
  <c r="F213" i="77"/>
  <c r="E29" i="160"/>
  <c r="R3" i="158"/>
  <c r="R7" i="158"/>
  <c r="D29" i="157"/>
  <c r="R4" i="158"/>
  <c r="R6" i="158"/>
  <c r="B28" i="157"/>
  <c r="F27" i="157"/>
  <c r="C28" i="157"/>
  <c r="R5" i="158"/>
  <c r="D27" i="157"/>
  <c r="N3" i="157"/>
  <c r="N27" i="157" s="1"/>
  <c r="N4" i="157"/>
  <c r="F206" i="77"/>
  <c r="N5" i="157"/>
  <c r="N29" i="157" s="1"/>
  <c r="F207" i="77"/>
  <c r="B27" i="157"/>
  <c r="C27" i="157"/>
  <c r="D28" i="157"/>
  <c r="C29" i="157"/>
  <c r="C28" i="156"/>
  <c r="R6" i="155"/>
  <c r="N5" i="156"/>
  <c r="N29" i="156" s="1"/>
  <c r="F199" i="77"/>
  <c r="F28" i="156"/>
  <c r="F198" i="77"/>
  <c r="N3" i="156"/>
  <c r="N27" i="156" s="1"/>
  <c r="F197" i="77"/>
  <c r="B28" i="156"/>
  <c r="C29" i="156"/>
  <c r="N4" i="156"/>
  <c r="K199" i="77" s="1"/>
  <c r="R7" i="155"/>
  <c r="C27" i="156"/>
  <c r="D28" i="156"/>
  <c r="E29" i="156"/>
  <c r="B27" i="156"/>
  <c r="R3" i="155"/>
  <c r="B29" i="156"/>
  <c r="D27" i="156"/>
  <c r="E28" i="156"/>
  <c r="C29" i="153"/>
  <c r="F28" i="153"/>
  <c r="F190" i="77"/>
  <c r="F29" i="153"/>
  <c r="F191" i="77"/>
  <c r="B27" i="153"/>
  <c r="D27" i="153"/>
  <c r="N3" i="153"/>
  <c r="N27" i="153" s="1"/>
  <c r="N5" i="153"/>
  <c r="N29" i="153" s="1"/>
  <c r="R4" i="154"/>
  <c r="R6" i="154"/>
  <c r="B28" i="153"/>
  <c r="C27" i="153"/>
  <c r="D28" i="153"/>
  <c r="E29" i="153"/>
  <c r="O6" i="153"/>
  <c r="B29" i="153"/>
  <c r="F27" i="153"/>
  <c r="C28" i="153"/>
  <c r="D29" i="153"/>
  <c r="O4" i="162"/>
  <c r="O6" i="162"/>
  <c r="O7" i="162"/>
  <c r="O5" i="162"/>
  <c r="O3" i="162"/>
  <c r="O27" i="162" s="1"/>
  <c r="R3" i="161"/>
  <c r="R7" i="161"/>
  <c r="R4" i="161"/>
  <c r="R6" i="161"/>
  <c r="K221" i="77"/>
  <c r="R5" i="161"/>
  <c r="O7" i="160"/>
  <c r="O6" i="160"/>
  <c r="O5" i="160"/>
  <c r="O28" i="160"/>
  <c r="L214" i="77"/>
  <c r="O6" i="157"/>
  <c r="O7" i="157"/>
  <c r="O5" i="157"/>
  <c r="F27" i="152"/>
  <c r="F27" i="150"/>
  <c r="O28" i="146"/>
  <c r="F29" i="150"/>
  <c r="J3" i="146"/>
  <c r="J27" i="146" s="1"/>
  <c r="N29" i="146"/>
  <c r="K149" i="77"/>
  <c r="N28" i="143"/>
  <c r="K151" i="77"/>
  <c r="D20" i="77"/>
  <c r="C29" i="142"/>
  <c r="F21" i="77"/>
  <c r="B20" i="77"/>
  <c r="J29" i="142"/>
  <c r="J27" i="142"/>
  <c r="F20" i="77"/>
  <c r="E27" i="142"/>
  <c r="D21" i="77"/>
  <c r="E29" i="142"/>
  <c r="B21" i="77"/>
  <c r="F27" i="142"/>
  <c r="J21" i="77"/>
  <c r="J20" i="77"/>
  <c r="C28" i="142"/>
  <c r="D29" i="142"/>
  <c r="K223" i="77"/>
  <c r="N29" i="162"/>
  <c r="K222" i="77"/>
  <c r="N27" i="162"/>
  <c r="N29" i="160"/>
  <c r="K215" i="77"/>
  <c r="O3" i="160"/>
  <c r="N27" i="160"/>
  <c r="O4" i="157"/>
  <c r="L206" i="77" s="1"/>
  <c r="K207" i="77"/>
  <c r="K206" i="77"/>
  <c r="K205" i="77"/>
  <c r="N28" i="157"/>
  <c r="F28" i="157"/>
  <c r="O7" i="156"/>
  <c r="O5" i="156"/>
  <c r="F29" i="156"/>
  <c r="K198" i="77"/>
  <c r="F27" i="156"/>
  <c r="O5" i="153"/>
  <c r="K190" i="77"/>
  <c r="K191" i="77"/>
  <c r="O4" i="153"/>
  <c r="N28" i="153"/>
  <c r="O29" i="152"/>
  <c r="N29" i="152"/>
  <c r="F29" i="152"/>
  <c r="K182" i="77"/>
  <c r="K181" i="77"/>
  <c r="N28" i="152"/>
  <c r="K183" i="77"/>
  <c r="F28" i="152"/>
  <c r="O27" i="152"/>
  <c r="N27" i="152"/>
  <c r="N28" i="150"/>
  <c r="N27" i="147"/>
  <c r="N29" i="147"/>
  <c r="N28" i="146"/>
  <c r="K157" i="77"/>
  <c r="L158" i="77"/>
  <c r="K158" i="77"/>
  <c r="K159" i="77"/>
  <c r="F29" i="143"/>
  <c r="F27" i="143"/>
  <c r="F28" i="142"/>
  <c r="B28" i="142"/>
  <c r="C27" i="142"/>
  <c r="O6" i="156"/>
  <c r="O3" i="153"/>
  <c r="O7" i="153"/>
  <c r="O29" i="143"/>
  <c r="C21" i="77"/>
  <c r="E28" i="142"/>
  <c r="D28" i="142"/>
  <c r="B27" i="142"/>
  <c r="C3" i="135"/>
  <c r="C27" i="135" s="1"/>
  <c r="E3" i="135"/>
  <c r="E27" i="135" s="1"/>
  <c r="D4" i="135"/>
  <c r="C29" i="135"/>
  <c r="D29" i="135"/>
  <c r="B29" i="135"/>
  <c r="B3" i="135"/>
  <c r="B27" i="135" s="1"/>
  <c r="Q7" i="141"/>
  <c r="P7" i="141"/>
  <c r="Q6" i="141"/>
  <c r="P6" i="141"/>
  <c r="Q3" i="141"/>
  <c r="P3" i="141"/>
  <c r="Q4" i="141"/>
  <c r="P4" i="141"/>
  <c r="Q5" i="141"/>
  <c r="P5" i="141"/>
  <c r="E4" i="128"/>
  <c r="E53" i="77" s="1"/>
  <c r="D27" i="114"/>
  <c r="E27" i="114"/>
  <c r="N3" i="114"/>
  <c r="C28" i="114"/>
  <c r="D29" i="114"/>
  <c r="E29" i="114"/>
  <c r="F28" i="114"/>
  <c r="B28" i="114"/>
  <c r="B29" i="114"/>
  <c r="B27" i="114"/>
  <c r="B3" i="116"/>
  <c r="B133" i="77" s="1"/>
  <c r="Q7" i="140"/>
  <c r="P7" i="140"/>
  <c r="Q5" i="140"/>
  <c r="P5" i="140"/>
  <c r="Q3" i="140"/>
  <c r="P3" i="140"/>
  <c r="Q6" i="140"/>
  <c r="P6" i="140"/>
  <c r="J135" i="77"/>
  <c r="J133" i="77"/>
  <c r="M143" i="77"/>
  <c r="N143" i="77"/>
  <c r="O143" i="77"/>
  <c r="J143" i="77"/>
  <c r="J142" i="77"/>
  <c r="J141" i="77"/>
  <c r="M175" i="77"/>
  <c r="N175" i="77"/>
  <c r="O175" i="77"/>
  <c r="J127" i="77"/>
  <c r="J126" i="77"/>
  <c r="M119" i="77"/>
  <c r="N119" i="77"/>
  <c r="O119" i="77"/>
  <c r="M118" i="77"/>
  <c r="N118" i="77"/>
  <c r="O118" i="77"/>
  <c r="J119" i="77"/>
  <c r="J118" i="77"/>
  <c r="J117" i="77"/>
  <c r="M110" i="77"/>
  <c r="N110" i="77"/>
  <c r="O110" i="77"/>
  <c r="J111" i="77"/>
  <c r="G29" i="136"/>
  <c r="H29" i="136"/>
  <c r="I29" i="136"/>
  <c r="K29" i="136"/>
  <c r="L29" i="136"/>
  <c r="M29" i="136"/>
  <c r="G28" i="136"/>
  <c r="H28" i="136"/>
  <c r="I28" i="136"/>
  <c r="K28" i="136"/>
  <c r="L28" i="136"/>
  <c r="M28" i="136"/>
  <c r="G27" i="136"/>
  <c r="H27" i="136"/>
  <c r="I27" i="136"/>
  <c r="K27" i="136"/>
  <c r="L27" i="136"/>
  <c r="M27" i="136"/>
  <c r="F4" i="136"/>
  <c r="F6" i="136"/>
  <c r="N6" i="136" s="1"/>
  <c r="B28" i="136"/>
  <c r="B29" i="136"/>
  <c r="C27" i="136"/>
  <c r="D27" i="136"/>
  <c r="E27" i="136"/>
  <c r="F5" i="136"/>
  <c r="J5" i="136"/>
  <c r="J4" i="136"/>
  <c r="J6" i="136"/>
  <c r="Q3" i="137"/>
  <c r="P3" i="137"/>
  <c r="Q8" i="137"/>
  <c r="P8" i="137"/>
  <c r="Q5" i="137"/>
  <c r="P5" i="137"/>
  <c r="Q10" i="137"/>
  <c r="P10" i="137"/>
  <c r="Q4" i="137"/>
  <c r="P4" i="137"/>
  <c r="G29" i="114"/>
  <c r="H29" i="114"/>
  <c r="I29" i="114"/>
  <c r="K29" i="114"/>
  <c r="L29" i="114"/>
  <c r="M29" i="114"/>
  <c r="G28" i="114"/>
  <c r="H28" i="114"/>
  <c r="I28" i="114"/>
  <c r="K28" i="114"/>
  <c r="L28" i="114"/>
  <c r="M28" i="114"/>
  <c r="G27" i="114"/>
  <c r="H27" i="114"/>
  <c r="I27" i="114"/>
  <c r="K27" i="114"/>
  <c r="L27" i="114"/>
  <c r="M27" i="114"/>
  <c r="C29" i="114"/>
  <c r="F29" i="114"/>
  <c r="D28" i="114"/>
  <c r="E28" i="114"/>
  <c r="C27" i="114"/>
  <c r="F27" i="114"/>
  <c r="C29" i="116"/>
  <c r="G29" i="116"/>
  <c r="H29" i="116"/>
  <c r="I29" i="116"/>
  <c r="K29" i="116"/>
  <c r="L29" i="116"/>
  <c r="M29" i="116"/>
  <c r="B29" i="116"/>
  <c r="G28" i="116"/>
  <c r="H28" i="116"/>
  <c r="I28" i="116"/>
  <c r="K28" i="116"/>
  <c r="L28" i="116"/>
  <c r="M28" i="116"/>
  <c r="E27" i="116"/>
  <c r="G27" i="116"/>
  <c r="H27" i="116"/>
  <c r="I27" i="116"/>
  <c r="K27" i="116"/>
  <c r="L27" i="116"/>
  <c r="M27" i="116"/>
  <c r="D135" i="77"/>
  <c r="C3" i="116"/>
  <c r="D3" i="116"/>
  <c r="D133" i="77" s="1"/>
  <c r="F3" i="116"/>
  <c r="N3" i="116" s="1"/>
  <c r="G29" i="118"/>
  <c r="H29" i="118"/>
  <c r="I29" i="118"/>
  <c r="K29" i="118"/>
  <c r="L29" i="118"/>
  <c r="M29" i="118"/>
  <c r="G28" i="118"/>
  <c r="H28" i="118"/>
  <c r="I28" i="118"/>
  <c r="K28" i="118"/>
  <c r="L28" i="118"/>
  <c r="M28" i="118"/>
  <c r="G27" i="118"/>
  <c r="H27" i="118"/>
  <c r="I27" i="118"/>
  <c r="L27" i="118"/>
  <c r="C5" i="118"/>
  <c r="C127" i="77" s="1"/>
  <c r="D5" i="118"/>
  <c r="D127" i="77" s="1"/>
  <c r="E5" i="118"/>
  <c r="E127" i="77" s="1"/>
  <c r="F5" i="118"/>
  <c r="C4" i="118"/>
  <c r="D4" i="118"/>
  <c r="D126" i="77" s="1"/>
  <c r="E4" i="118"/>
  <c r="E126" i="77" s="1"/>
  <c r="F4" i="118"/>
  <c r="F126" i="77" s="1"/>
  <c r="B4" i="118"/>
  <c r="B126" i="77" s="1"/>
  <c r="B5" i="118"/>
  <c r="B127" i="77" s="1"/>
  <c r="C3" i="118"/>
  <c r="D3" i="118"/>
  <c r="D125" i="77" s="1"/>
  <c r="E125" i="77"/>
  <c r="F3" i="118"/>
  <c r="F125" i="77" s="1"/>
  <c r="N27" i="118"/>
  <c r="J125" i="77"/>
  <c r="K125" i="77"/>
  <c r="M27" i="118"/>
  <c r="B3" i="118"/>
  <c r="G29" i="120"/>
  <c r="H29" i="120"/>
  <c r="I29" i="120"/>
  <c r="K29" i="120"/>
  <c r="L29" i="120"/>
  <c r="M29" i="120"/>
  <c r="G28" i="120"/>
  <c r="H28" i="120"/>
  <c r="I28" i="120"/>
  <c r="K28" i="120"/>
  <c r="L28" i="120"/>
  <c r="M28" i="120"/>
  <c r="E27" i="120"/>
  <c r="G27" i="120"/>
  <c r="H27" i="120"/>
  <c r="I27" i="120"/>
  <c r="K27" i="120"/>
  <c r="L27" i="120"/>
  <c r="M27" i="120"/>
  <c r="E119" i="77"/>
  <c r="J29" i="120"/>
  <c r="C4" i="120"/>
  <c r="D4" i="120"/>
  <c r="D118" i="77" s="1"/>
  <c r="E4" i="120"/>
  <c r="E118" i="77" s="1"/>
  <c r="F4" i="120"/>
  <c r="C3" i="120"/>
  <c r="C117" i="77" s="1"/>
  <c r="D3" i="120"/>
  <c r="F3" i="120"/>
  <c r="B4" i="120"/>
  <c r="B118" i="77" s="1"/>
  <c r="B29" i="120"/>
  <c r="B3" i="120"/>
  <c r="J3" i="114"/>
  <c r="J5" i="114"/>
  <c r="J29" i="114" s="1"/>
  <c r="J4" i="114"/>
  <c r="J28" i="114" s="1"/>
  <c r="J29" i="116"/>
  <c r="J3" i="116"/>
  <c r="J27" i="116" s="1"/>
  <c r="N5" i="118"/>
  <c r="N29" i="118" s="1"/>
  <c r="J5" i="118"/>
  <c r="J29" i="118" s="1"/>
  <c r="J4" i="118"/>
  <c r="J28" i="118" s="1"/>
  <c r="Q7" i="117"/>
  <c r="P7" i="117"/>
  <c r="Q6" i="117"/>
  <c r="P6" i="117"/>
  <c r="Q3" i="117"/>
  <c r="P3" i="117"/>
  <c r="Q5" i="117"/>
  <c r="P5" i="117"/>
  <c r="Q4" i="117"/>
  <c r="P4" i="117"/>
  <c r="Q7" i="119"/>
  <c r="P7" i="119"/>
  <c r="Q5" i="119"/>
  <c r="P5" i="119"/>
  <c r="Q6" i="119"/>
  <c r="P6" i="119"/>
  <c r="Q3" i="119"/>
  <c r="P3" i="119"/>
  <c r="Q4" i="119"/>
  <c r="P4" i="119"/>
  <c r="R4" i="119" s="1"/>
  <c r="Q7" i="121"/>
  <c r="P7" i="121"/>
  <c r="Q3" i="121"/>
  <c r="P3" i="121"/>
  <c r="Q4" i="121"/>
  <c r="P4" i="121"/>
  <c r="M189" i="77"/>
  <c r="N189" i="77"/>
  <c r="O189" i="77"/>
  <c r="M182" i="77"/>
  <c r="N182" i="77"/>
  <c r="O182" i="77"/>
  <c r="M199" i="77"/>
  <c r="N199" i="77"/>
  <c r="O199" i="77"/>
  <c r="M221" i="77"/>
  <c r="N221" i="77"/>
  <c r="O221" i="77"/>
  <c r="M102" i="77"/>
  <c r="N102" i="77"/>
  <c r="O102" i="77"/>
  <c r="J103" i="77"/>
  <c r="J102" i="77"/>
  <c r="J101" i="77"/>
  <c r="G29" i="122"/>
  <c r="H29" i="122"/>
  <c r="I29" i="122"/>
  <c r="K29" i="122"/>
  <c r="L29" i="122"/>
  <c r="M29" i="122"/>
  <c r="G28" i="122"/>
  <c r="H28" i="122"/>
  <c r="I28" i="122"/>
  <c r="K28" i="122"/>
  <c r="L28" i="122"/>
  <c r="M28" i="122"/>
  <c r="G27" i="122"/>
  <c r="H27" i="122"/>
  <c r="I27" i="122"/>
  <c r="K27" i="122"/>
  <c r="L27" i="122"/>
  <c r="M27" i="122"/>
  <c r="D28" i="122"/>
  <c r="E28" i="122"/>
  <c r="F4" i="122"/>
  <c r="D29" i="122"/>
  <c r="E29" i="122"/>
  <c r="F103" i="77"/>
  <c r="B29" i="122"/>
  <c r="C3" i="122"/>
  <c r="D3" i="122"/>
  <c r="E27" i="122"/>
  <c r="F3" i="122"/>
  <c r="B3" i="122"/>
  <c r="Q7" i="123"/>
  <c r="P7" i="123"/>
  <c r="Q6" i="123"/>
  <c r="P6" i="123"/>
  <c r="Q3" i="123"/>
  <c r="P3" i="123"/>
  <c r="Q5" i="123"/>
  <c r="P5" i="123"/>
  <c r="Q4" i="123"/>
  <c r="P4" i="123"/>
  <c r="N4" i="122"/>
  <c r="J4" i="122"/>
  <c r="J3" i="122"/>
  <c r="J27" i="122" s="1"/>
  <c r="M87" i="77"/>
  <c r="N87" i="77"/>
  <c r="O87" i="77"/>
  <c r="K87" i="77"/>
  <c r="M86" i="77"/>
  <c r="N86" i="77"/>
  <c r="O86" i="77"/>
  <c r="M85" i="77"/>
  <c r="N85" i="77"/>
  <c r="O85" i="77"/>
  <c r="J87" i="77"/>
  <c r="G29" i="124"/>
  <c r="H29" i="124"/>
  <c r="I29" i="124"/>
  <c r="K29" i="124"/>
  <c r="L29" i="124"/>
  <c r="M29" i="124"/>
  <c r="G28" i="124"/>
  <c r="H28" i="124"/>
  <c r="I28" i="124"/>
  <c r="K28" i="124"/>
  <c r="L28" i="124"/>
  <c r="M28" i="124"/>
  <c r="G27" i="124"/>
  <c r="H27" i="124"/>
  <c r="I27" i="124"/>
  <c r="K27" i="124"/>
  <c r="L27" i="124"/>
  <c r="M27" i="124"/>
  <c r="C29" i="124"/>
  <c r="D29" i="124"/>
  <c r="F6" i="124"/>
  <c r="F87" i="77" s="1"/>
  <c r="D27" i="124"/>
  <c r="E27" i="124"/>
  <c r="F3" i="124"/>
  <c r="C27" i="124"/>
  <c r="E28" i="124"/>
  <c r="F4" i="124"/>
  <c r="B27" i="124"/>
  <c r="J29" i="124"/>
  <c r="J27" i="124"/>
  <c r="N4" i="124"/>
  <c r="J4" i="124"/>
  <c r="Q6" i="125"/>
  <c r="P6" i="125"/>
  <c r="Q4" i="125"/>
  <c r="P4" i="125"/>
  <c r="G29" i="126"/>
  <c r="H29" i="126"/>
  <c r="I29" i="126"/>
  <c r="K29" i="126"/>
  <c r="L29" i="126"/>
  <c r="M29" i="126"/>
  <c r="G28" i="126"/>
  <c r="H28" i="126"/>
  <c r="I28" i="126"/>
  <c r="K28" i="126"/>
  <c r="L28" i="126"/>
  <c r="M28" i="126"/>
  <c r="G27" i="126"/>
  <c r="H27" i="126"/>
  <c r="I27" i="126"/>
  <c r="K27" i="126"/>
  <c r="L27" i="126"/>
  <c r="M27" i="126"/>
  <c r="D71" i="77"/>
  <c r="E71" i="77"/>
  <c r="F71" i="77"/>
  <c r="C4" i="126"/>
  <c r="D4" i="126"/>
  <c r="D70" i="77" s="1"/>
  <c r="E4" i="126"/>
  <c r="E70" i="77" s="1"/>
  <c r="F4" i="126"/>
  <c r="F70" i="77" s="1"/>
  <c r="C3" i="126"/>
  <c r="D3" i="126"/>
  <c r="D69" i="77" s="1"/>
  <c r="E3" i="126"/>
  <c r="F3" i="126"/>
  <c r="B4" i="126"/>
  <c r="B70" i="77" s="1"/>
  <c r="B27" i="126"/>
  <c r="J71" i="77"/>
  <c r="K71" i="77"/>
  <c r="J29" i="126"/>
  <c r="J4" i="126"/>
  <c r="J69" i="77" s="1"/>
  <c r="J3" i="126"/>
  <c r="J27" i="126" s="1"/>
  <c r="N3" i="126"/>
  <c r="N27" i="126" s="1"/>
  <c r="Q7" i="127"/>
  <c r="P7" i="127"/>
  <c r="Q6" i="127"/>
  <c r="P6" i="127"/>
  <c r="Q3" i="127"/>
  <c r="P3" i="127"/>
  <c r="Q4" i="127"/>
  <c r="P4" i="127"/>
  <c r="Q5" i="127"/>
  <c r="P5" i="127"/>
  <c r="M53" i="77"/>
  <c r="N53" i="77"/>
  <c r="O53" i="77"/>
  <c r="C54" i="77"/>
  <c r="G54" i="77"/>
  <c r="H54" i="77"/>
  <c r="I54" i="77"/>
  <c r="B54" i="77"/>
  <c r="G53" i="77"/>
  <c r="H53" i="77"/>
  <c r="I53" i="77"/>
  <c r="G52" i="77"/>
  <c r="H52" i="77"/>
  <c r="I52" i="77"/>
  <c r="C29" i="128"/>
  <c r="G29" i="128"/>
  <c r="H29" i="128"/>
  <c r="I29" i="128"/>
  <c r="J29" i="128"/>
  <c r="K29" i="128"/>
  <c r="L29" i="128"/>
  <c r="M29" i="128"/>
  <c r="B29" i="128"/>
  <c r="G28" i="128"/>
  <c r="H28" i="128"/>
  <c r="I28" i="128"/>
  <c r="K28" i="128"/>
  <c r="L28" i="128"/>
  <c r="M28" i="128"/>
  <c r="G27" i="128"/>
  <c r="H27" i="128"/>
  <c r="I27" i="128"/>
  <c r="K27" i="128"/>
  <c r="L27" i="128"/>
  <c r="M27" i="128"/>
  <c r="D54" i="77"/>
  <c r="E54" i="77"/>
  <c r="F54" i="77"/>
  <c r="C52" i="77"/>
  <c r="D3" i="128"/>
  <c r="D52" i="77" s="1"/>
  <c r="E27" i="128"/>
  <c r="F3" i="128"/>
  <c r="C28" i="128"/>
  <c r="D4" i="128"/>
  <c r="D53" i="77" s="1"/>
  <c r="F4" i="128"/>
  <c r="N4" i="128" s="1"/>
  <c r="B52" i="77"/>
  <c r="J54" i="77"/>
  <c r="J3" i="128"/>
  <c r="J27" i="128" s="1"/>
  <c r="J4" i="128"/>
  <c r="J53" i="77" s="1"/>
  <c r="Q7" i="129"/>
  <c r="P7" i="129"/>
  <c r="Q6" i="129"/>
  <c r="P6" i="129"/>
  <c r="Q4" i="129"/>
  <c r="P4" i="129"/>
  <c r="C38" i="77"/>
  <c r="D38" i="77"/>
  <c r="E38" i="77"/>
  <c r="G38" i="77"/>
  <c r="H38" i="77"/>
  <c r="I38" i="77"/>
  <c r="J38" i="77"/>
  <c r="B38" i="77"/>
  <c r="G37" i="77"/>
  <c r="H37" i="77"/>
  <c r="I37" i="77"/>
  <c r="E36" i="77"/>
  <c r="G36" i="77"/>
  <c r="H36" i="77"/>
  <c r="I36" i="77"/>
  <c r="C29" i="130"/>
  <c r="D29" i="130"/>
  <c r="E29" i="130"/>
  <c r="G29" i="130"/>
  <c r="H29" i="130"/>
  <c r="I29" i="130"/>
  <c r="J29" i="130"/>
  <c r="K29" i="130"/>
  <c r="L29" i="130"/>
  <c r="M29" i="130"/>
  <c r="B29" i="130"/>
  <c r="E27" i="130"/>
  <c r="G27" i="130"/>
  <c r="H27" i="130"/>
  <c r="I27" i="130"/>
  <c r="K27" i="130"/>
  <c r="L27" i="130"/>
  <c r="M27" i="130"/>
  <c r="E28" i="130"/>
  <c r="G28" i="130"/>
  <c r="H28" i="130"/>
  <c r="I28" i="130"/>
  <c r="K28" i="130"/>
  <c r="L28" i="130"/>
  <c r="M28" i="130"/>
  <c r="F38" i="77"/>
  <c r="C4" i="130"/>
  <c r="C37" i="77" s="1"/>
  <c r="D4" i="130"/>
  <c r="D37" i="77" s="1"/>
  <c r="E4" i="130"/>
  <c r="E37" i="77" s="1"/>
  <c r="F4" i="130"/>
  <c r="N4" i="130" s="1"/>
  <c r="C3" i="130"/>
  <c r="C27" i="130" s="1"/>
  <c r="D3" i="130"/>
  <c r="D36" i="77" s="1"/>
  <c r="F3" i="130"/>
  <c r="F27" i="130" s="1"/>
  <c r="B4" i="130"/>
  <c r="B37" i="77" s="1"/>
  <c r="B3" i="130"/>
  <c r="B27" i="130" s="1"/>
  <c r="J4" i="130"/>
  <c r="J37" i="77" s="1"/>
  <c r="J3" i="130"/>
  <c r="J36" i="77" s="1"/>
  <c r="Q7" i="131"/>
  <c r="P7" i="131"/>
  <c r="D6" i="76"/>
  <c r="E6" i="76"/>
  <c r="D5" i="76"/>
  <c r="H6" i="76"/>
  <c r="I5" i="76"/>
  <c r="G6" i="77"/>
  <c r="H6" i="77"/>
  <c r="I6" i="77"/>
  <c r="G4" i="77"/>
  <c r="H4" i="77"/>
  <c r="I4" i="77"/>
  <c r="J6" i="77"/>
  <c r="N4" i="135"/>
  <c r="N28" i="135" s="1"/>
  <c r="N29" i="135"/>
  <c r="J4" i="77"/>
  <c r="N3" i="135"/>
  <c r="N27" i="135" s="1"/>
  <c r="D4" i="77"/>
  <c r="Q7" i="132"/>
  <c r="P7" i="132"/>
  <c r="Q6" i="132"/>
  <c r="P6" i="132"/>
  <c r="Q4" i="132"/>
  <c r="P4" i="132"/>
  <c r="Q5" i="132"/>
  <c r="P5" i="132"/>
  <c r="Q3" i="132"/>
  <c r="P3" i="132"/>
  <c r="B77" i="77"/>
  <c r="C77" i="77"/>
  <c r="D77" i="77"/>
  <c r="E77" i="77"/>
  <c r="F77" i="77"/>
  <c r="G77" i="77"/>
  <c r="H77" i="77"/>
  <c r="I77" i="77"/>
  <c r="J77" i="77"/>
  <c r="B78" i="77"/>
  <c r="C78" i="77"/>
  <c r="D78" i="77"/>
  <c r="E78" i="77"/>
  <c r="F78" i="77"/>
  <c r="G78" i="77"/>
  <c r="H78" i="77"/>
  <c r="I78" i="77"/>
  <c r="J78" i="77"/>
  <c r="B79" i="77"/>
  <c r="C79" i="77"/>
  <c r="D79" i="77"/>
  <c r="E79" i="77"/>
  <c r="F79" i="77"/>
  <c r="G79" i="77"/>
  <c r="H79" i="77"/>
  <c r="I79" i="77"/>
  <c r="J79" i="77"/>
  <c r="B93" i="77"/>
  <c r="C93" i="77"/>
  <c r="D93" i="77"/>
  <c r="E93" i="77"/>
  <c r="F93" i="77"/>
  <c r="G93" i="77"/>
  <c r="H93" i="77"/>
  <c r="I93" i="77"/>
  <c r="J93" i="77"/>
  <c r="B94" i="77"/>
  <c r="C94" i="77"/>
  <c r="D94" i="77"/>
  <c r="E94" i="77"/>
  <c r="F94" i="77"/>
  <c r="G94" i="77"/>
  <c r="H94" i="77"/>
  <c r="I94" i="77"/>
  <c r="J94" i="77"/>
  <c r="B95" i="77"/>
  <c r="C95" i="77"/>
  <c r="D95" i="77"/>
  <c r="E95" i="77"/>
  <c r="F95" i="77"/>
  <c r="G95" i="77"/>
  <c r="H95" i="77"/>
  <c r="I95" i="77"/>
  <c r="J95" i="77"/>
  <c r="M5" i="66"/>
  <c r="M6" i="66"/>
  <c r="M7" i="66"/>
  <c r="L5" i="66"/>
  <c r="L6" i="66"/>
  <c r="L7" i="66"/>
  <c r="M5" i="62"/>
  <c r="M6" i="62"/>
  <c r="M7" i="62"/>
  <c r="L5" i="62"/>
  <c r="L6" i="62"/>
  <c r="L7" i="62"/>
  <c r="M5" i="58"/>
  <c r="M6" i="58"/>
  <c r="M7" i="58"/>
  <c r="L5" i="58"/>
  <c r="L6" i="58"/>
  <c r="L7" i="58"/>
  <c r="M5" i="109"/>
  <c r="M6" i="109"/>
  <c r="M7" i="109"/>
  <c r="L5" i="109"/>
  <c r="L6" i="109"/>
  <c r="L7" i="109"/>
  <c r="M5" i="46"/>
  <c r="M6" i="46"/>
  <c r="M7" i="46"/>
  <c r="L5" i="46"/>
  <c r="L6" i="46"/>
  <c r="L7" i="46"/>
  <c r="M5" i="38"/>
  <c r="M6" i="38"/>
  <c r="M7" i="38"/>
  <c r="L5" i="38"/>
  <c r="L6" i="38"/>
  <c r="L7" i="38"/>
  <c r="M5" i="31"/>
  <c r="M6" i="31"/>
  <c r="M7" i="31"/>
  <c r="L5" i="31"/>
  <c r="L6" i="31"/>
  <c r="L7" i="31"/>
  <c r="M5" i="19"/>
  <c r="M6" i="19"/>
  <c r="M7" i="19"/>
  <c r="L5" i="19"/>
  <c r="L6" i="19"/>
  <c r="L7" i="19"/>
  <c r="J4" i="15"/>
  <c r="J5" i="15"/>
  <c r="J6" i="15"/>
  <c r="J7" i="15"/>
  <c r="J3" i="15"/>
  <c r="I4" i="15"/>
  <c r="I5" i="15"/>
  <c r="I6" i="15"/>
  <c r="I7" i="15"/>
  <c r="I3" i="15"/>
  <c r="M5" i="16"/>
  <c r="M6" i="16"/>
  <c r="M7" i="16"/>
  <c r="L5" i="16"/>
  <c r="L6" i="16"/>
  <c r="L7" i="16"/>
  <c r="J7" i="67"/>
  <c r="I7" i="67"/>
  <c r="C7" i="67"/>
  <c r="D7" i="67"/>
  <c r="E7" i="67"/>
  <c r="C6" i="67"/>
  <c r="D6" i="67"/>
  <c r="E6" i="67"/>
  <c r="C5" i="67"/>
  <c r="D5" i="67"/>
  <c r="E5" i="67"/>
  <c r="C4" i="67"/>
  <c r="D4" i="67"/>
  <c r="E4" i="67"/>
  <c r="C3" i="67"/>
  <c r="D3" i="67"/>
  <c r="E3" i="67"/>
  <c r="B4" i="67"/>
  <c r="B5" i="67"/>
  <c r="B6" i="67"/>
  <c r="B7" i="67"/>
  <c r="B3" i="67"/>
  <c r="M4" i="66"/>
  <c r="L4" i="66"/>
  <c r="M3" i="66"/>
  <c r="L3" i="66"/>
  <c r="B3" i="63"/>
  <c r="J4" i="63"/>
  <c r="J5" i="63"/>
  <c r="J6" i="63"/>
  <c r="J7" i="63"/>
  <c r="J3" i="63"/>
  <c r="I4" i="63"/>
  <c r="I5" i="63"/>
  <c r="I6" i="63"/>
  <c r="I7" i="63"/>
  <c r="I3" i="63"/>
  <c r="C7" i="63"/>
  <c r="D7" i="63"/>
  <c r="E7" i="63"/>
  <c r="E6" i="63"/>
  <c r="C6" i="63"/>
  <c r="D6" i="63"/>
  <c r="C5" i="63"/>
  <c r="D5" i="63"/>
  <c r="E5" i="63"/>
  <c r="C3" i="63"/>
  <c r="D3" i="63"/>
  <c r="E3" i="63"/>
  <c r="C4" i="63"/>
  <c r="D4" i="63"/>
  <c r="E4" i="63"/>
  <c r="B4" i="63"/>
  <c r="B5" i="63"/>
  <c r="B6" i="63"/>
  <c r="B7" i="63"/>
  <c r="B3" i="59"/>
  <c r="M4" i="62"/>
  <c r="L4" i="62"/>
  <c r="M3" i="62"/>
  <c r="L3" i="62"/>
  <c r="D6" i="59"/>
  <c r="E6" i="59"/>
  <c r="C7" i="59"/>
  <c r="D7" i="59"/>
  <c r="E7" i="59"/>
  <c r="C6" i="59"/>
  <c r="C5" i="59"/>
  <c r="D5" i="59"/>
  <c r="E5" i="59"/>
  <c r="C4" i="59"/>
  <c r="D4" i="59"/>
  <c r="E4" i="59"/>
  <c r="C3" i="59"/>
  <c r="D3" i="59"/>
  <c r="E3" i="59"/>
  <c r="B4" i="59"/>
  <c r="B5" i="59"/>
  <c r="B6" i="59"/>
  <c r="B7" i="59"/>
  <c r="M4" i="58"/>
  <c r="L4" i="58"/>
  <c r="M3" i="58"/>
  <c r="L3" i="58"/>
  <c r="B3" i="51"/>
  <c r="J7" i="51"/>
  <c r="I7" i="51"/>
  <c r="C7" i="51"/>
  <c r="D7" i="51"/>
  <c r="E7" i="51"/>
  <c r="C6" i="51"/>
  <c r="D6" i="51"/>
  <c r="E6" i="51"/>
  <c r="C5" i="51"/>
  <c r="D5" i="51"/>
  <c r="E5" i="51"/>
  <c r="C4" i="51"/>
  <c r="D4" i="51"/>
  <c r="E4" i="51"/>
  <c r="C3" i="51"/>
  <c r="D3" i="51"/>
  <c r="E3" i="51"/>
  <c r="B4" i="51"/>
  <c r="B5" i="51"/>
  <c r="B6" i="51"/>
  <c r="B7" i="51"/>
  <c r="M4" i="109"/>
  <c r="L4" i="109"/>
  <c r="M3" i="109"/>
  <c r="L3" i="109"/>
  <c r="B4" i="47"/>
  <c r="J4" i="39"/>
  <c r="J5" i="39"/>
  <c r="J6" i="39"/>
  <c r="J7" i="39"/>
  <c r="I4" i="39"/>
  <c r="I5" i="39"/>
  <c r="I6" i="39"/>
  <c r="I7" i="39"/>
  <c r="E5" i="39"/>
  <c r="J5" i="47"/>
  <c r="J6" i="47"/>
  <c r="J7" i="47"/>
  <c r="I5" i="47"/>
  <c r="I6" i="47"/>
  <c r="I7" i="47"/>
  <c r="C7" i="47"/>
  <c r="D7" i="47"/>
  <c r="E7" i="47"/>
  <c r="C6" i="47"/>
  <c r="D6" i="47"/>
  <c r="E6" i="47"/>
  <c r="C5" i="47"/>
  <c r="D5" i="47"/>
  <c r="E5" i="47"/>
  <c r="C4" i="47"/>
  <c r="D4" i="47"/>
  <c r="E4" i="47"/>
  <c r="C3" i="47"/>
  <c r="D3" i="47"/>
  <c r="E3" i="47"/>
  <c r="B5" i="47"/>
  <c r="B6" i="47"/>
  <c r="B7" i="47"/>
  <c r="B3" i="47"/>
  <c r="B3" i="39"/>
  <c r="M4" i="46"/>
  <c r="L4" i="46"/>
  <c r="M3" i="46"/>
  <c r="L3" i="46"/>
  <c r="C7" i="39"/>
  <c r="D7" i="39"/>
  <c r="E7" i="39"/>
  <c r="C6" i="39"/>
  <c r="D6" i="39"/>
  <c r="E6" i="39"/>
  <c r="C5" i="39"/>
  <c r="D5" i="39"/>
  <c r="C4" i="39"/>
  <c r="D4" i="39"/>
  <c r="E4" i="39"/>
  <c r="B4" i="39"/>
  <c r="B5" i="39"/>
  <c r="B6" i="39"/>
  <c r="B7" i="39"/>
  <c r="C3" i="39"/>
  <c r="D3" i="39"/>
  <c r="E3" i="39"/>
  <c r="B3" i="33"/>
  <c r="M4" i="38"/>
  <c r="L4" i="38"/>
  <c r="M3" i="38"/>
  <c r="L3" i="38"/>
  <c r="J6" i="33"/>
  <c r="J7" i="33"/>
  <c r="I6" i="33"/>
  <c r="I7" i="33"/>
  <c r="C7" i="33"/>
  <c r="D7" i="33"/>
  <c r="E7" i="33"/>
  <c r="C6" i="33"/>
  <c r="D6" i="33"/>
  <c r="E6" i="33"/>
  <c r="C5" i="33"/>
  <c r="D5" i="33"/>
  <c r="E5" i="33"/>
  <c r="C4" i="33"/>
  <c r="D4" i="33"/>
  <c r="E4" i="33"/>
  <c r="C3" i="33"/>
  <c r="D3" i="33"/>
  <c r="E3" i="33"/>
  <c r="B4" i="33"/>
  <c r="B5" i="33"/>
  <c r="B6" i="33"/>
  <c r="B7" i="33"/>
  <c r="B3" i="20"/>
  <c r="M4" i="31"/>
  <c r="L4" i="31"/>
  <c r="M3" i="31"/>
  <c r="L3" i="31"/>
  <c r="D46" i="76"/>
  <c r="C45" i="76"/>
  <c r="D44" i="76"/>
  <c r="B46" i="76"/>
  <c r="C7" i="20"/>
  <c r="D7" i="20"/>
  <c r="E7" i="20"/>
  <c r="C6" i="20"/>
  <c r="D6" i="20"/>
  <c r="E6" i="20"/>
  <c r="C5" i="20"/>
  <c r="D5" i="20"/>
  <c r="E5" i="20"/>
  <c r="C4" i="20"/>
  <c r="D4" i="20"/>
  <c r="E4" i="20"/>
  <c r="B4" i="20"/>
  <c r="B5" i="20"/>
  <c r="B6" i="20"/>
  <c r="B7" i="20"/>
  <c r="C3" i="20"/>
  <c r="D3" i="20"/>
  <c r="E3" i="20"/>
  <c r="M4" i="19"/>
  <c r="M3" i="19"/>
  <c r="L4" i="19"/>
  <c r="L3" i="19"/>
  <c r="B4" i="15"/>
  <c r="B3" i="15"/>
  <c r="J5" i="20"/>
  <c r="J6" i="20"/>
  <c r="J7" i="20"/>
  <c r="I5" i="20"/>
  <c r="I6" i="20"/>
  <c r="I7" i="20"/>
  <c r="C3" i="12"/>
  <c r="C27" i="12" s="1"/>
  <c r="C21" i="76" s="1"/>
  <c r="B3" i="12"/>
  <c r="B27" i="12" s="1"/>
  <c r="B21" i="76" s="1"/>
  <c r="M4" i="16"/>
  <c r="L4" i="16"/>
  <c r="M3" i="16"/>
  <c r="L3" i="16"/>
  <c r="C30" i="76"/>
  <c r="D29" i="76"/>
  <c r="B31" i="76"/>
  <c r="J4" i="12"/>
  <c r="J5" i="12"/>
  <c r="J6" i="12"/>
  <c r="J7" i="12"/>
  <c r="J3" i="12"/>
  <c r="I4" i="12"/>
  <c r="I5" i="12"/>
  <c r="I6" i="12"/>
  <c r="I7" i="12"/>
  <c r="E7" i="12"/>
  <c r="C7" i="12"/>
  <c r="D7" i="12"/>
  <c r="C6" i="12"/>
  <c r="D6" i="12"/>
  <c r="E6" i="12"/>
  <c r="C5" i="12"/>
  <c r="C29" i="12"/>
  <c r="C23" i="76" s="1"/>
  <c r="D5" i="12"/>
  <c r="D29" i="12"/>
  <c r="D23" i="76" s="1"/>
  <c r="E5" i="12"/>
  <c r="E29" i="12" s="1"/>
  <c r="E23" i="76" s="1"/>
  <c r="C4" i="12"/>
  <c r="C28" i="12" s="1"/>
  <c r="C22" i="76" s="1"/>
  <c r="D4" i="12"/>
  <c r="D28" i="12" s="1"/>
  <c r="D22" i="76" s="1"/>
  <c r="E4" i="12"/>
  <c r="E28" i="12" s="1"/>
  <c r="E22" i="76" s="1"/>
  <c r="D3" i="12"/>
  <c r="D27" i="12" s="1"/>
  <c r="D21" i="76" s="1"/>
  <c r="E3" i="12"/>
  <c r="E27" i="12" s="1"/>
  <c r="E21" i="76" s="1"/>
  <c r="L15" i="76"/>
  <c r="D15" i="76"/>
  <c r="C14" i="76"/>
  <c r="E14" i="76"/>
  <c r="B15" i="76"/>
  <c r="D13" i="76"/>
  <c r="F13" i="76"/>
  <c r="B4" i="12"/>
  <c r="B28" i="12"/>
  <c r="B22" i="76" s="1"/>
  <c r="B5" i="12"/>
  <c r="B29" i="12"/>
  <c r="B23" i="76" s="1"/>
  <c r="B6" i="12"/>
  <c r="B7" i="12"/>
  <c r="C7" i="15"/>
  <c r="D7" i="15"/>
  <c r="E7" i="15"/>
  <c r="C6" i="15"/>
  <c r="D6" i="15"/>
  <c r="E6" i="15"/>
  <c r="C5" i="15"/>
  <c r="D5" i="15"/>
  <c r="E5" i="15"/>
  <c r="C4" i="15"/>
  <c r="D4" i="15"/>
  <c r="E4" i="15"/>
  <c r="B5" i="15"/>
  <c r="B6" i="15"/>
  <c r="B7" i="15"/>
  <c r="C3" i="15"/>
  <c r="D3" i="15"/>
  <c r="E3" i="15"/>
  <c r="I3" i="20"/>
  <c r="I27" i="20"/>
  <c r="C62" i="77"/>
  <c r="B62" i="77"/>
  <c r="J6" i="67"/>
  <c r="J4" i="67"/>
  <c r="J28" i="67"/>
  <c r="J5" i="67"/>
  <c r="J3" i="67"/>
  <c r="J27" i="67"/>
  <c r="I6" i="67"/>
  <c r="I5" i="67"/>
  <c r="I3" i="67"/>
  <c r="I4" i="67"/>
  <c r="J4" i="51"/>
  <c r="J28" i="51"/>
  <c r="J5" i="51"/>
  <c r="J6" i="51"/>
  <c r="J3" i="51"/>
  <c r="I4" i="51"/>
  <c r="I28" i="51"/>
  <c r="I5" i="51"/>
  <c r="I6" i="51"/>
  <c r="I3" i="51"/>
  <c r="D29" i="59"/>
  <c r="D28" i="59"/>
  <c r="J6" i="59"/>
  <c r="J7" i="59"/>
  <c r="J3" i="59"/>
  <c r="J27" i="59"/>
  <c r="J5" i="59"/>
  <c r="J4" i="59"/>
  <c r="J60" i="77"/>
  <c r="I6" i="59"/>
  <c r="I7" i="59"/>
  <c r="I3" i="59"/>
  <c r="I5" i="59"/>
  <c r="I4" i="59"/>
  <c r="I60" i="77"/>
  <c r="J4" i="47"/>
  <c r="J28" i="47"/>
  <c r="J3" i="47"/>
  <c r="I4" i="47"/>
  <c r="I28" i="47"/>
  <c r="I3" i="47"/>
  <c r="I27" i="47"/>
  <c r="J3" i="39"/>
  <c r="J12" i="77"/>
  <c r="I3" i="39"/>
  <c r="I12" i="77"/>
  <c r="T4" i="106"/>
  <c r="T38" i="106"/>
  <c r="T3" i="106"/>
  <c r="J4" i="106"/>
  <c r="J3" i="106"/>
  <c r="Y3" i="106"/>
  <c r="Y37" i="106"/>
  <c r="J5" i="33"/>
  <c r="I5" i="33"/>
  <c r="L44" i="76"/>
  <c r="K45" i="76"/>
  <c r="J4" i="20"/>
  <c r="I4" i="20"/>
  <c r="I28" i="20"/>
  <c r="J3" i="20"/>
  <c r="I52" i="76"/>
  <c r="T5" i="106"/>
  <c r="T39" i="106"/>
  <c r="E62" i="77"/>
  <c r="F62" i="77"/>
  <c r="G62" i="77"/>
  <c r="H62" i="77"/>
  <c r="C61" i="77"/>
  <c r="D61" i="77"/>
  <c r="E61" i="77"/>
  <c r="F61" i="77"/>
  <c r="G61" i="77"/>
  <c r="H61" i="77"/>
  <c r="B61" i="77"/>
  <c r="C60" i="77"/>
  <c r="D60" i="77"/>
  <c r="E60" i="77"/>
  <c r="F60" i="77"/>
  <c r="G60" i="77"/>
  <c r="H60" i="77"/>
  <c r="B60" i="77"/>
  <c r="C29" i="59"/>
  <c r="E29" i="59"/>
  <c r="F29" i="59"/>
  <c r="G29" i="59"/>
  <c r="H29" i="59"/>
  <c r="C28" i="59"/>
  <c r="E28" i="59"/>
  <c r="F28" i="59"/>
  <c r="G28" i="59"/>
  <c r="H28" i="59"/>
  <c r="B29" i="59"/>
  <c r="B28" i="59"/>
  <c r="C27" i="59"/>
  <c r="D27" i="59"/>
  <c r="E27" i="59"/>
  <c r="F27" i="59"/>
  <c r="G27" i="59"/>
  <c r="H27" i="59"/>
  <c r="B27" i="59"/>
  <c r="C29" i="63"/>
  <c r="D29" i="63"/>
  <c r="E29" i="63"/>
  <c r="F29" i="63"/>
  <c r="G29" i="63"/>
  <c r="H29" i="63"/>
  <c r="B29" i="63"/>
  <c r="J28" i="63"/>
  <c r="I28" i="63"/>
  <c r="J30" i="77"/>
  <c r="I29" i="47"/>
  <c r="J31" i="76"/>
  <c r="I29" i="67"/>
  <c r="J46" i="76"/>
  <c r="J6" i="76"/>
  <c r="H46" i="77"/>
  <c r="H45" i="77"/>
  <c r="H44" i="77"/>
  <c r="G46" i="77"/>
  <c r="G45" i="77"/>
  <c r="G44" i="77"/>
  <c r="F46" i="77"/>
  <c r="F45" i="77"/>
  <c r="F44" i="77"/>
  <c r="E46" i="77"/>
  <c r="E45" i="77"/>
  <c r="E44" i="77"/>
  <c r="D46" i="77"/>
  <c r="D45" i="77"/>
  <c r="D44" i="77"/>
  <c r="C46" i="77"/>
  <c r="C45" i="77"/>
  <c r="C44" i="77"/>
  <c r="B46" i="77"/>
  <c r="B45" i="77"/>
  <c r="B44" i="77"/>
  <c r="H14" i="77"/>
  <c r="H13" i="77"/>
  <c r="H12" i="77"/>
  <c r="G14" i="77"/>
  <c r="G13" i="77"/>
  <c r="G12" i="77"/>
  <c r="F14" i="77"/>
  <c r="F13" i="77"/>
  <c r="F12" i="77"/>
  <c r="E14" i="77"/>
  <c r="E13" i="77"/>
  <c r="E12" i="77"/>
  <c r="D14" i="77"/>
  <c r="D13" i="77"/>
  <c r="D12" i="77"/>
  <c r="C14" i="77"/>
  <c r="C13" i="77"/>
  <c r="C12" i="77"/>
  <c r="B14" i="77"/>
  <c r="B13" i="77"/>
  <c r="B12" i="77"/>
  <c r="H30" i="77"/>
  <c r="H29" i="77"/>
  <c r="H28" i="77"/>
  <c r="F29" i="77"/>
  <c r="F30" i="77"/>
  <c r="G30" i="77"/>
  <c r="G29" i="77"/>
  <c r="G28" i="77"/>
  <c r="F28" i="77"/>
  <c r="E30" i="77"/>
  <c r="E29" i="77"/>
  <c r="E28" i="77"/>
  <c r="D30" i="77"/>
  <c r="D29" i="77"/>
  <c r="D28" i="77"/>
  <c r="C30" i="77"/>
  <c r="C29" i="77"/>
  <c r="C28" i="77"/>
  <c r="B30" i="77"/>
  <c r="B29" i="77"/>
  <c r="B28" i="77"/>
  <c r="J28" i="77"/>
  <c r="I30" i="77"/>
  <c r="J4" i="33"/>
  <c r="J29" i="33"/>
  <c r="J70" i="76"/>
  <c r="J3" i="33"/>
  <c r="J62" i="76"/>
  <c r="J60" i="76"/>
  <c r="J28" i="59"/>
  <c r="J62" i="77"/>
  <c r="J14" i="77"/>
  <c r="J28" i="39"/>
  <c r="J44" i="77"/>
  <c r="J46" i="77"/>
  <c r="T37" i="106"/>
  <c r="J5" i="106"/>
  <c r="Y5" i="106"/>
  <c r="Y39" i="106"/>
  <c r="I14" i="77"/>
  <c r="I29" i="39"/>
  <c r="I28" i="39"/>
  <c r="I28" i="67"/>
  <c r="I44" i="77"/>
  <c r="I46" i="77"/>
  <c r="J5" i="76"/>
  <c r="J4" i="76"/>
  <c r="I3" i="12"/>
  <c r="I4" i="33"/>
  <c r="I3" i="33"/>
  <c r="I27" i="33"/>
  <c r="I68" i="76"/>
  <c r="J15" i="76"/>
  <c r="J14" i="76"/>
  <c r="J13" i="76"/>
  <c r="C27" i="67"/>
  <c r="B28" i="67"/>
  <c r="C28" i="67"/>
  <c r="D28" i="67"/>
  <c r="E28" i="67"/>
  <c r="F28" i="67"/>
  <c r="G28" i="67"/>
  <c r="H28" i="67"/>
  <c r="B29" i="67"/>
  <c r="C29" i="67"/>
  <c r="D29" i="67"/>
  <c r="E29" i="67"/>
  <c r="F29" i="67"/>
  <c r="G29" i="67"/>
  <c r="H29" i="67"/>
  <c r="E61" i="76"/>
  <c r="D27" i="15"/>
  <c r="D37" i="76"/>
  <c r="B45" i="76"/>
  <c r="J29" i="20"/>
  <c r="J54" i="76"/>
  <c r="B28" i="20"/>
  <c r="B53" i="76"/>
  <c r="J28" i="15"/>
  <c r="J38" i="76"/>
  <c r="I6" i="76"/>
  <c r="H5" i="76"/>
  <c r="H4" i="76"/>
  <c r="I4" i="76"/>
  <c r="I3" i="76"/>
  <c r="I2" i="76"/>
  <c r="H3" i="76"/>
  <c r="H2" i="76"/>
  <c r="A61" i="76"/>
  <c r="B61" i="76"/>
  <c r="C61" i="76"/>
  <c r="D61" i="76"/>
  <c r="F61" i="76"/>
  <c r="G61" i="76"/>
  <c r="H61" i="76"/>
  <c r="I61" i="76"/>
  <c r="A62" i="76"/>
  <c r="B62" i="76"/>
  <c r="C62" i="76"/>
  <c r="D62" i="76"/>
  <c r="E62" i="76"/>
  <c r="G62" i="76"/>
  <c r="H62" i="76"/>
  <c r="I62" i="76"/>
  <c r="B28" i="15"/>
  <c r="C28" i="15"/>
  <c r="C38" i="76"/>
  <c r="D28" i="15"/>
  <c r="E28" i="15"/>
  <c r="E38" i="76"/>
  <c r="F28" i="15"/>
  <c r="G28" i="15"/>
  <c r="G38" i="76"/>
  <c r="H28" i="15"/>
  <c r="I28" i="15"/>
  <c r="I38" i="76"/>
  <c r="B29" i="15"/>
  <c r="C29" i="15"/>
  <c r="C39" i="76"/>
  <c r="D29" i="15"/>
  <c r="E29" i="15"/>
  <c r="E39" i="76"/>
  <c r="F29" i="15"/>
  <c r="G29" i="15"/>
  <c r="G39" i="76"/>
  <c r="H29" i="15"/>
  <c r="I29" i="15"/>
  <c r="I39" i="76"/>
  <c r="J29" i="15"/>
  <c r="B37" i="106"/>
  <c r="C37" i="106"/>
  <c r="D37" i="106"/>
  <c r="E37" i="106"/>
  <c r="F37" i="106"/>
  <c r="G37" i="106"/>
  <c r="H37" i="106"/>
  <c r="I37" i="106"/>
  <c r="L37" i="106"/>
  <c r="M37" i="106"/>
  <c r="N37" i="106"/>
  <c r="O37" i="106"/>
  <c r="P37" i="106"/>
  <c r="Q37" i="106"/>
  <c r="R37" i="106"/>
  <c r="S37" i="106"/>
  <c r="U37" i="106"/>
  <c r="B38" i="106"/>
  <c r="C38" i="106"/>
  <c r="D38" i="106"/>
  <c r="E38" i="106"/>
  <c r="F38" i="106"/>
  <c r="G38" i="106"/>
  <c r="H38" i="106"/>
  <c r="I38" i="106"/>
  <c r="L38" i="106"/>
  <c r="M38" i="106"/>
  <c r="N38" i="106"/>
  <c r="O38" i="106"/>
  <c r="P38" i="106"/>
  <c r="Q38" i="106"/>
  <c r="R38" i="106"/>
  <c r="S38" i="106"/>
  <c r="B39" i="106"/>
  <c r="C39" i="106"/>
  <c r="D39" i="106"/>
  <c r="E39" i="106"/>
  <c r="F39" i="106"/>
  <c r="G39" i="106"/>
  <c r="H39" i="106"/>
  <c r="I39" i="106"/>
  <c r="L39" i="106"/>
  <c r="M39" i="106"/>
  <c r="N39" i="106"/>
  <c r="O39" i="106"/>
  <c r="P39" i="106"/>
  <c r="Q39" i="106"/>
  <c r="R39" i="106"/>
  <c r="S39" i="106"/>
  <c r="U39" i="106"/>
  <c r="J27" i="15"/>
  <c r="J37" i="76"/>
  <c r="J27" i="12"/>
  <c r="J21" i="76"/>
  <c r="J20" i="76"/>
  <c r="J19" i="76"/>
  <c r="B14" i="76"/>
  <c r="D14" i="76"/>
  <c r="F14" i="76"/>
  <c r="G14" i="76"/>
  <c r="I14" i="76"/>
  <c r="C15" i="76"/>
  <c r="E15" i="76"/>
  <c r="F15" i="76"/>
  <c r="H15" i="76"/>
  <c r="I15" i="76"/>
  <c r="I13" i="76"/>
  <c r="H13" i="76"/>
  <c r="G13" i="76"/>
  <c r="C13" i="76"/>
  <c r="E13" i="76"/>
  <c r="F29" i="12"/>
  <c r="F23" i="76"/>
  <c r="G29" i="12"/>
  <c r="G23" i="76"/>
  <c r="H29" i="12"/>
  <c r="H23" i="76"/>
  <c r="I29" i="12"/>
  <c r="J29" i="12"/>
  <c r="J23" i="76"/>
  <c r="F28" i="12"/>
  <c r="G28" i="12"/>
  <c r="G22" i="76"/>
  <c r="H28" i="12"/>
  <c r="I28" i="12"/>
  <c r="I22" i="76"/>
  <c r="J28" i="12"/>
  <c r="I27" i="12"/>
  <c r="I21" i="76"/>
  <c r="H27" i="12"/>
  <c r="G27" i="12"/>
  <c r="G21" i="76"/>
  <c r="F27" i="12"/>
  <c r="F21" i="76"/>
  <c r="B30" i="76"/>
  <c r="D30" i="76"/>
  <c r="F30" i="76"/>
  <c r="G30" i="76"/>
  <c r="H30" i="76"/>
  <c r="D31" i="76"/>
  <c r="F31" i="76"/>
  <c r="H31" i="76"/>
  <c r="I31" i="76"/>
  <c r="I29" i="76"/>
  <c r="H29" i="76"/>
  <c r="G29" i="76"/>
  <c r="F29" i="76"/>
  <c r="E29" i="76"/>
  <c r="C29" i="76"/>
  <c r="B29" i="76"/>
  <c r="C27" i="15"/>
  <c r="C37" i="76"/>
  <c r="E27" i="15"/>
  <c r="E37" i="76"/>
  <c r="F27" i="15"/>
  <c r="G27" i="15"/>
  <c r="G37" i="76"/>
  <c r="H27" i="15"/>
  <c r="D45" i="76"/>
  <c r="E45" i="76"/>
  <c r="F45" i="76"/>
  <c r="G45" i="76"/>
  <c r="H45" i="76"/>
  <c r="J45" i="76"/>
  <c r="C46" i="76"/>
  <c r="E46" i="76"/>
  <c r="F46" i="76"/>
  <c r="G46" i="76"/>
  <c r="H46" i="76"/>
  <c r="I46" i="76"/>
  <c r="I44" i="76"/>
  <c r="G44" i="76"/>
  <c r="F44" i="76"/>
  <c r="C44" i="76"/>
  <c r="B44" i="76"/>
  <c r="J28" i="20"/>
  <c r="J53" i="76"/>
  <c r="C28" i="20"/>
  <c r="C53" i="76"/>
  <c r="D28" i="20"/>
  <c r="D53" i="76"/>
  <c r="E28" i="20"/>
  <c r="F28" i="20"/>
  <c r="F53" i="76"/>
  <c r="G28" i="20"/>
  <c r="G53" i="76"/>
  <c r="H28" i="20"/>
  <c r="H53" i="76"/>
  <c r="I53" i="76"/>
  <c r="B29" i="20"/>
  <c r="C29" i="20"/>
  <c r="C54" i="76"/>
  <c r="D29" i="20"/>
  <c r="E29" i="20"/>
  <c r="E54" i="76"/>
  <c r="F29" i="20"/>
  <c r="G29" i="20"/>
  <c r="G54" i="76"/>
  <c r="H29" i="20"/>
  <c r="I29" i="20"/>
  <c r="I54" i="76"/>
  <c r="J27" i="20"/>
  <c r="J52" i="76"/>
  <c r="H27" i="20"/>
  <c r="H52" i="76"/>
  <c r="G27" i="20"/>
  <c r="G52" i="76"/>
  <c r="F27" i="20"/>
  <c r="F52" i="76"/>
  <c r="E27" i="20"/>
  <c r="E52" i="76"/>
  <c r="D27" i="20"/>
  <c r="D52" i="76"/>
  <c r="C27" i="20"/>
  <c r="C52" i="76"/>
  <c r="B27" i="20"/>
  <c r="B52" i="76"/>
  <c r="I60" i="76"/>
  <c r="H60" i="76"/>
  <c r="G60" i="76"/>
  <c r="E60" i="76"/>
  <c r="D60" i="76"/>
  <c r="C60" i="76"/>
  <c r="B60" i="76"/>
  <c r="B29" i="33"/>
  <c r="B70" i="76"/>
  <c r="C29" i="33"/>
  <c r="C70" i="76"/>
  <c r="D29" i="33"/>
  <c r="D70" i="76"/>
  <c r="E29" i="33"/>
  <c r="E70" i="76"/>
  <c r="F29" i="33"/>
  <c r="G29" i="33"/>
  <c r="G70" i="76"/>
  <c r="H29" i="33"/>
  <c r="H70" i="76"/>
  <c r="I29" i="33"/>
  <c r="I70" i="76"/>
  <c r="B28" i="33"/>
  <c r="B69" i="76"/>
  <c r="C28" i="33"/>
  <c r="C69" i="76"/>
  <c r="D28" i="33"/>
  <c r="D69" i="76"/>
  <c r="E28" i="33"/>
  <c r="E69" i="76"/>
  <c r="F28" i="33"/>
  <c r="F69" i="76"/>
  <c r="G28" i="33"/>
  <c r="G69" i="76"/>
  <c r="H28" i="33"/>
  <c r="H69" i="76"/>
  <c r="J27" i="33"/>
  <c r="J68" i="76"/>
  <c r="H27" i="33"/>
  <c r="H68" i="76"/>
  <c r="G27" i="33"/>
  <c r="G68" i="76"/>
  <c r="F27" i="33"/>
  <c r="E27" i="33"/>
  <c r="E68" i="76"/>
  <c r="D27" i="33"/>
  <c r="D68" i="76"/>
  <c r="C27" i="33"/>
  <c r="C68" i="76"/>
  <c r="B27" i="33"/>
  <c r="B68" i="76"/>
  <c r="B28" i="39"/>
  <c r="C28" i="39"/>
  <c r="D28" i="39"/>
  <c r="E28" i="39"/>
  <c r="F28" i="39"/>
  <c r="G28" i="39"/>
  <c r="H28" i="39"/>
  <c r="B29" i="39"/>
  <c r="C29" i="39"/>
  <c r="D29" i="39"/>
  <c r="E29" i="39"/>
  <c r="F29" i="39"/>
  <c r="G29" i="39"/>
  <c r="H29" i="39"/>
  <c r="C27" i="39"/>
  <c r="D27" i="39"/>
  <c r="E27" i="39"/>
  <c r="F27" i="39"/>
  <c r="G27" i="39"/>
  <c r="H27" i="39"/>
  <c r="B27" i="39"/>
  <c r="B28" i="47"/>
  <c r="C28" i="47"/>
  <c r="D28" i="47"/>
  <c r="E28" i="47"/>
  <c r="F28" i="47"/>
  <c r="G28" i="47"/>
  <c r="H28" i="47"/>
  <c r="B29" i="47"/>
  <c r="C29" i="47"/>
  <c r="D29" i="47"/>
  <c r="E29" i="47"/>
  <c r="F29" i="47"/>
  <c r="G29" i="47"/>
  <c r="H29" i="47"/>
  <c r="H27" i="47"/>
  <c r="G27" i="47"/>
  <c r="F27" i="47"/>
  <c r="E27" i="47"/>
  <c r="D27" i="47"/>
  <c r="C27" i="47"/>
  <c r="B27" i="47"/>
  <c r="B28" i="51"/>
  <c r="C28" i="51"/>
  <c r="D28" i="51"/>
  <c r="E28" i="51"/>
  <c r="F28" i="51"/>
  <c r="G28" i="51"/>
  <c r="H28" i="51"/>
  <c r="B29" i="51"/>
  <c r="C29" i="51"/>
  <c r="D29" i="51"/>
  <c r="E29" i="51"/>
  <c r="F29" i="51"/>
  <c r="G29" i="51"/>
  <c r="H29" i="51"/>
  <c r="J29" i="51"/>
  <c r="H27" i="51"/>
  <c r="G27" i="51"/>
  <c r="F27" i="51"/>
  <c r="E27" i="51"/>
  <c r="D27" i="51"/>
  <c r="C27" i="51"/>
  <c r="B27" i="51"/>
  <c r="B28" i="63"/>
  <c r="C28" i="63"/>
  <c r="D28" i="63"/>
  <c r="E28" i="63"/>
  <c r="F28" i="63"/>
  <c r="G28" i="63"/>
  <c r="H28" i="63"/>
  <c r="J27" i="63"/>
  <c r="I27" i="63"/>
  <c r="H27" i="63"/>
  <c r="G27" i="63"/>
  <c r="F27" i="63"/>
  <c r="E27" i="63"/>
  <c r="D27" i="63"/>
  <c r="C27" i="63"/>
  <c r="B27" i="63"/>
  <c r="H27" i="67"/>
  <c r="G27" i="67"/>
  <c r="F27" i="67"/>
  <c r="E27" i="67"/>
  <c r="D27" i="67"/>
  <c r="B27" i="67"/>
  <c r="G5" i="76"/>
  <c r="B6" i="76"/>
  <c r="G6" i="76"/>
  <c r="G4" i="76"/>
  <c r="F4" i="76"/>
  <c r="F70" i="76"/>
  <c r="A69" i="76"/>
  <c r="A70" i="76"/>
  <c r="I45" i="76"/>
  <c r="E53" i="76"/>
  <c r="B54" i="76"/>
  <c r="D54" i="76"/>
  <c r="F54" i="76"/>
  <c r="H54" i="76"/>
  <c r="E30" i="76"/>
  <c r="I30" i="76"/>
  <c r="C31" i="76"/>
  <c r="E31" i="76"/>
  <c r="G31" i="76"/>
  <c r="B38" i="76"/>
  <c r="D38" i="76"/>
  <c r="F38" i="76"/>
  <c r="H38" i="76"/>
  <c r="B39" i="76"/>
  <c r="D39" i="76"/>
  <c r="F39" i="76"/>
  <c r="H39" i="76"/>
  <c r="J39" i="76"/>
  <c r="H14" i="76"/>
  <c r="G15" i="76"/>
  <c r="F22" i="76"/>
  <c r="H22" i="76"/>
  <c r="J22" i="76"/>
  <c r="I23" i="76"/>
  <c r="A6" i="76"/>
  <c r="A5" i="76"/>
  <c r="A4" i="76"/>
  <c r="A58" i="76"/>
  <c r="B58" i="76"/>
  <c r="C58" i="76"/>
  <c r="D58" i="76"/>
  <c r="E58" i="76"/>
  <c r="F58" i="76"/>
  <c r="G58" i="76"/>
  <c r="H58" i="76"/>
  <c r="I58" i="76"/>
  <c r="J58" i="76"/>
  <c r="K58" i="76"/>
  <c r="L58" i="76"/>
  <c r="B59" i="76"/>
  <c r="C59" i="76"/>
  <c r="G59" i="76"/>
  <c r="H59" i="76"/>
  <c r="I59" i="76"/>
  <c r="L59" i="76"/>
  <c r="A60" i="76"/>
  <c r="A66" i="76"/>
  <c r="B66" i="76"/>
  <c r="C66" i="76"/>
  <c r="D66" i="76"/>
  <c r="E66" i="76"/>
  <c r="F66" i="76"/>
  <c r="G66" i="76"/>
  <c r="H66" i="76"/>
  <c r="I66" i="76"/>
  <c r="J66" i="76"/>
  <c r="B67" i="76"/>
  <c r="C67" i="76"/>
  <c r="F67" i="76"/>
  <c r="G67" i="76"/>
  <c r="H67" i="76"/>
  <c r="J67" i="76"/>
  <c r="A68" i="76"/>
  <c r="F68" i="76"/>
  <c r="A42" i="76"/>
  <c r="B42" i="76"/>
  <c r="C42" i="76"/>
  <c r="D42" i="76"/>
  <c r="E42" i="76"/>
  <c r="F42" i="76"/>
  <c r="G42" i="76"/>
  <c r="H42" i="76"/>
  <c r="I42" i="76"/>
  <c r="J42" i="76"/>
  <c r="K42" i="76"/>
  <c r="L42" i="76"/>
  <c r="B43" i="76"/>
  <c r="C43" i="76"/>
  <c r="G43" i="76"/>
  <c r="H43" i="76"/>
  <c r="I43" i="76"/>
  <c r="L43" i="76"/>
  <c r="A44" i="76"/>
  <c r="E44" i="76"/>
  <c r="H44" i="76"/>
  <c r="J44" i="76"/>
  <c r="A45" i="76"/>
  <c r="A46" i="76"/>
  <c r="A50" i="76"/>
  <c r="B50" i="76"/>
  <c r="C50" i="76"/>
  <c r="D50" i="76"/>
  <c r="E50" i="76"/>
  <c r="F50" i="76"/>
  <c r="G50" i="76"/>
  <c r="H50" i="76"/>
  <c r="I50" i="76"/>
  <c r="J50" i="76"/>
  <c r="B51" i="76"/>
  <c r="C51" i="76"/>
  <c r="F51" i="76"/>
  <c r="G51" i="76"/>
  <c r="H51" i="76"/>
  <c r="J51" i="76"/>
  <c r="A52" i="76"/>
  <c r="A53" i="76"/>
  <c r="A54" i="76"/>
  <c r="A27" i="76"/>
  <c r="B27" i="76"/>
  <c r="C27" i="76"/>
  <c r="D27" i="76"/>
  <c r="E27" i="76"/>
  <c r="F27" i="76"/>
  <c r="G27" i="76"/>
  <c r="H27" i="76"/>
  <c r="I27" i="76"/>
  <c r="J27" i="76"/>
  <c r="K27" i="76"/>
  <c r="L27" i="76"/>
  <c r="B28" i="76"/>
  <c r="C28" i="76"/>
  <c r="G28" i="76"/>
  <c r="H28" i="76"/>
  <c r="I28" i="76"/>
  <c r="L28" i="76"/>
  <c r="A29" i="76"/>
  <c r="A30" i="76"/>
  <c r="A31" i="76"/>
  <c r="A11" i="76"/>
  <c r="B11" i="76"/>
  <c r="C11" i="76"/>
  <c r="D11" i="76"/>
  <c r="E11" i="76"/>
  <c r="F11" i="76"/>
  <c r="G11" i="76"/>
  <c r="H11" i="76"/>
  <c r="I11" i="76"/>
  <c r="J11" i="76"/>
  <c r="K11" i="76"/>
  <c r="L11" i="76"/>
  <c r="B12" i="76"/>
  <c r="C12" i="76"/>
  <c r="G12" i="76"/>
  <c r="H12" i="76"/>
  <c r="I12" i="76"/>
  <c r="L12" i="76"/>
  <c r="A13" i="76"/>
  <c r="B13" i="76"/>
  <c r="A14" i="76"/>
  <c r="A15" i="76"/>
  <c r="A35" i="76"/>
  <c r="B35" i="76"/>
  <c r="C35" i="76"/>
  <c r="D35" i="76"/>
  <c r="E35" i="76"/>
  <c r="F35" i="76"/>
  <c r="G35" i="76"/>
  <c r="H35" i="76"/>
  <c r="I35" i="76"/>
  <c r="J35" i="76"/>
  <c r="B36" i="76"/>
  <c r="C36" i="76"/>
  <c r="F36" i="76"/>
  <c r="G36" i="76"/>
  <c r="H36" i="76"/>
  <c r="J36" i="76"/>
  <c r="A37" i="76"/>
  <c r="F37" i="76"/>
  <c r="H37" i="76"/>
  <c r="A38" i="76"/>
  <c r="A39" i="76"/>
  <c r="I19" i="76"/>
  <c r="H20" i="76"/>
  <c r="H19" i="76"/>
  <c r="G20" i="76"/>
  <c r="G19" i="76"/>
  <c r="F20" i="76"/>
  <c r="F19" i="76"/>
  <c r="E19" i="76"/>
  <c r="D19" i="76"/>
  <c r="C20" i="76"/>
  <c r="C19" i="76"/>
  <c r="H21" i="76"/>
  <c r="B20" i="76"/>
  <c r="B19" i="76"/>
  <c r="L3" i="76"/>
  <c r="L2" i="76"/>
  <c r="J2" i="76"/>
  <c r="G3" i="76"/>
  <c r="G2" i="76"/>
  <c r="F2" i="76"/>
  <c r="E2" i="76"/>
  <c r="D2" i="76"/>
  <c r="C3" i="76"/>
  <c r="C2" i="76"/>
  <c r="B3" i="76"/>
  <c r="B2" i="76"/>
  <c r="A2" i="76"/>
  <c r="A19" i="76"/>
  <c r="X38" i="106"/>
  <c r="X39" i="106"/>
  <c r="X37" i="106"/>
  <c r="K29" i="76"/>
  <c r="J29" i="67"/>
  <c r="W37" i="106"/>
  <c r="V37" i="106"/>
  <c r="W39" i="106"/>
  <c r="V39" i="106"/>
  <c r="W38" i="106"/>
  <c r="V38" i="106"/>
  <c r="U38" i="106"/>
  <c r="J29" i="76"/>
  <c r="I13" i="77"/>
  <c r="I29" i="51"/>
  <c r="J30" i="76"/>
  <c r="L29" i="76"/>
  <c r="I29" i="63"/>
  <c r="J29" i="59"/>
  <c r="I28" i="59"/>
  <c r="I27" i="59"/>
  <c r="I27" i="15"/>
  <c r="I37" i="76"/>
  <c r="J13" i="77"/>
  <c r="J61" i="76"/>
  <c r="J28" i="33"/>
  <c r="J69" i="76"/>
  <c r="I28" i="33"/>
  <c r="I69" i="76"/>
  <c r="L46" i="76"/>
  <c r="K46" i="76"/>
  <c r="J37" i="106"/>
  <c r="J39" i="106"/>
  <c r="J38" i="106"/>
  <c r="J29" i="63"/>
  <c r="I27" i="51"/>
  <c r="J27" i="51"/>
  <c r="J29" i="47"/>
  <c r="J27" i="47"/>
  <c r="I28" i="77"/>
  <c r="J29" i="39"/>
  <c r="I27" i="39"/>
  <c r="I27" i="67"/>
  <c r="I45" i="77"/>
  <c r="J45" i="77"/>
  <c r="J61" i="77"/>
  <c r="I62" i="77"/>
  <c r="I61" i="77"/>
  <c r="I29" i="59"/>
  <c r="J29" i="77"/>
  <c r="I29" i="77"/>
  <c r="J27" i="39"/>
  <c r="B27" i="15"/>
  <c r="B37" i="76"/>
  <c r="Y4" i="106"/>
  <c r="Y38" i="106"/>
  <c r="E4" i="76"/>
  <c r="F5" i="76"/>
  <c r="E6" i="77"/>
  <c r="B5" i="77"/>
  <c r="O28" i="135"/>
  <c r="O27" i="135"/>
  <c r="E5" i="76"/>
  <c r="B4" i="76"/>
  <c r="F6" i="77"/>
  <c r="C6" i="76"/>
  <c r="C5" i="76"/>
  <c r="K4" i="77"/>
  <c r="D4" i="76"/>
  <c r="B5" i="76"/>
  <c r="F4" i="77"/>
  <c r="K6" i="77"/>
  <c r="F6" i="76"/>
  <c r="K5" i="76"/>
  <c r="K5" i="77"/>
  <c r="C4" i="76"/>
  <c r="L5" i="77"/>
  <c r="K4" i="76"/>
  <c r="K6" i="76"/>
  <c r="L5" i="76"/>
  <c r="L4" i="76"/>
  <c r="L6" i="76"/>
  <c r="N5" i="114"/>
  <c r="N4" i="114"/>
  <c r="N29" i="114"/>
  <c r="N4" i="118" l="1"/>
  <c r="K127" i="77" s="1"/>
  <c r="R3" i="119"/>
  <c r="R5" i="119"/>
  <c r="B27" i="116"/>
  <c r="L141" i="77"/>
  <c r="K103" i="77"/>
  <c r="F27" i="122"/>
  <c r="F101" i="77"/>
  <c r="F28" i="122"/>
  <c r="F102" i="77"/>
  <c r="D27" i="122"/>
  <c r="D101" i="77"/>
  <c r="B27" i="122"/>
  <c r="B101" i="77"/>
  <c r="C27" i="122"/>
  <c r="C101" i="77"/>
  <c r="L142" i="77"/>
  <c r="C27" i="120"/>
  <c r="B4" i="77"/>
  <c r="C4" i="77"/>
  <c r="D28" i="130"/>
  <c r="D27" i="130"/>
  <c r="B36" i="77"/>
  <c r="J4" i="120"/>
  <c r="J28" i="120" s="1"/>
  <c r="N4" i="136"/>
  <c r="F110" i="77"/>
  <c r="F27" i="136"/>
  <c r="F111" i="77"/>
  <c r="F27" i="126"/>
  <c r="F69" i="77"/>
  <c r="E27" i="126"/>
  <c r="E69" i="77"/>
  <c r="E28" i="126"/>
  <c r="E29" i="126"/>
  <c r="B29" i="126"/>
  <c r="B71" i="77"/>
  <c r="D27" i="126"/>
  <c r="D28" i="126"/>
  <c r="C27" i="126"/>
  <c r="C69" i="77"/>
  <c r="C28" i="126"/>
  <c r="C70" i="77"/>
  <c r="C29" i="126"/>
  <c r="C71" i="77"/>
  <c r="O29" i="150"/>
  <c r="L175" i="77"/>
  <c r="O29" i="146"/>
  <c r="L159" i="77"/>
  <c r="J29" i="122"/>
  <c r="O27" i="143"/>
  <c r="L149" i="77"/>
  <c r="D27" i="118"/>
  <c r="D28" i="118"/>
  <c r="B28" i="118"/>
  <c r="N27" i="124"/>
  <c r="F85" i="77"/>
  <c r="F28" i="124"/>
  <c r="F86" i="77"/>
  <c r="O29" i="147"/>
  <c r="L167" i="77"/>
  <c r="F27" i="116"/>
  <c r="F133" i="77"/>
  <c r="D28" i="116"/>
  <c r="D134" i="77"/>
  <c r="B28" i="116"/>
  <c r="B134" i="77"/>
  <c r="C28" i="116"/>
  <c r="C134" i="77"/>
  <c r="D27" i="116"/>
  <c r="J28" i="116"/>
  <c r="J134" i="77"/>
  <c r="C27" i="116"/>
  <c r="C133" i="77"/>
  <c r="F28" i="116"/>
  <c r="F134" i="77"/>
  <c r="F29" i="116"/>
  <c r="F135" i="77"/>
  <c r="E28" i="116"/>
  <c r="E134" i="77"/>
  <c r="E29" i="116"/>
  <c r="E135" i="77"/>
  <c r="D29" i="116"/>
  <c r="O27" i="150"/>
  <c r="L173" i="77"/>
  <c r="O29" i="160"/>
  <c r="L215" i="77"/>
  <c r="O27" i="160"/>
  <c r="L213" i="77"/>
  <c r="O3" i="157"/>
  <c r="O29" i="157"/>
  <c r="L207" i="77"/>
  <c r="O4" i="156"/>
  <c r="K197" i="77"/>
  <c r="O29" i="156"/>
  <c r="L199" i="77"/>
  <c r="O3" i="156"/>
  <c r="N28" i="156"/>
  <c r="O29" i="153"/>
  <c r="L191" i="77"/>
  <c r="O27" i="153"/>
  <c r="L189" i="77"/>
  <c r="K126" i="77"/>
  <c r="R6" i="119"/>
  <c r="B27" i="118"/>
  <c r="B125" i="77"/>
  <c r="E29" i="118"/>
  <c r="F29" i="118"/>
  <c r="F127" i="77"/>
  <c r="E27" i="118"/>
  <c r="E28" i="118"/>
  <c r="C29" i="118"/>
  <c r="K27" i="118"/>
  <c r="B29" i="118"/>
  <c r="C27" i="118"/>
  <c r="C125" i="77"/>
  <c r="C28" i="118"/>
  <c r="C126" i="77"/>
  <c r="J27" i="118"/>
  <c r="F27" i="118"/>
  <c r="N28" i="118"/>
  <c r="F28" i="118"/>
  <c r="D29" i="118"/>
  <c r="F29" i="120"/>
  <c r="F119" i="77"/>
  <c r="B27" i="120"/>
  <c r="B117" i="77"/>
  <c r="E29" i="120"/>
  <c r="J3" i="120"/>
  <c r="J27" i="120" s="1"/>
  <c r="C28" i="120"/>
  <c r="C118" i="77"/>
  <c r="D29" i="120"/>
  <c r="D119" i="77"/>
  <c r="D28" i="120"/>
  <c r="D27" i="120"/>
  <c r="D117" i="77"/>
  <c r="B28" i="120"/>
  <c r="E28" i="120"/>
  <c r="N3" i="120"/>
  <c r="N27" i="120" s="1"/>
  <c r="F117" i="77"/>
  <c r="N4" i="120"/>
  <c r="N28" i="120" s="1"/>
  <c r="F118" i="77"/>
  <c r="C29" i="120"/>
  <c r="C119" i="77"/>
  <c r="B28" i="130"/>
  <c r="B6" i="77"/>
  <c r="D6" i="77"/>
  <c r="E4" i="77"/>
  <c r="C6" i="77"/>
  <c r="D5" i="77"/>
  <c r="D28" i="135"/>
  <c r="O29" i="162"/>
  <c r="O28" i="162"/>
  <c r="K173" i="77"/>
  <c r="K174" i="77"/>
  <c r="K175" i="77"/>
  <c r="F27" i="120"/>
  <c r="N5" i="136"/>
  <c r="L86" i="77"/>
  <c r="J29" i="136"/>
  <c r="J110" i="77" s="1"/>
  <c r="J28" i="136"/>
  <c r="J109" i="77" s="1"/>
  <c r="N3" i="122"/>
  <c r="N27" i="122" s="1"/>
  <c r="C28" i="122"/>
  <c r="E29" i="124"/>
  <c r="B28" i="124"/>
  <c r="N4" i="126"/>
  <c r="K69" i="77" s="1"/>
  <c r="D29" i="126"/>
  <c r="J28" i="126"/>
  <c r="J70" i="77"/>
  <c r="C53" i="77"/>
  <c r="C27" i="128"/>
  <c r="D27" i="128"/>
  <c r="B53" i="77"/>
  <c r="F28" i="128"/>
  <c r="C29" i="136"/>
  <c r="E29" i="136"/>
  <c r="D29" i="136"/>
  <c r="F29" i="122"/>
  <c r="J28" i="122"/>
  <c r="L103" i="77"/>
  <c r="N29" i="122"/>
  <c r="B28" i="122"/>
  <c r="C29" i="122"/>
  <c r="J86" i="77"/>
  <c r="D28" i="124"/>
  <c r="C28" i="124"/>
  <c r="F27" i="124"/>
  <c r="J28" i="124"/>
  <c r="B29" i="124"/>
  <c r="F29" i="124"/>
  <c r="F29" i="128"/>
  <c r="E52" i="77"/>
  <c r="K53" i="77"/>
  <c r="B28" i="128"/>
  <c r="J28" i="128"/>
  <c r="E28" i="128"/>
  <c r="E29" i="128"/>
  <c r="F52" i="77"/>
  <c r="J52" i="77"/>
  <c r="F53" i="77"/>
  <c r="N3" i="128"/>
  <c r="N28" i="128" s="1"/>
  <c r="D28" i="128"/>
  <c r="D29" i="128"/>
  <c r="C28" i="136"/>
  <c r="F28" i="136"/>
  <c r="E28" i="136"/>
  <c r="D28" i="136"/>
  <c r="N27" i="136"/>
  <c r="B27" i="136"/>
  <c r="J27" i="136"/>
  <c r="J28" i="130"/>
  <c r="J85" i="77"/>
  <c r="O27" i="136"/>
  <c r="J27" i="130"/>
  <c r="O27" i="114"/>
  <c r="K141" i="77"/>
  <c r="J27" i="114"/>
  <c r="O28" i="157"/>
  <c r="L198" i="77"/>
  <c r="O28" i="156"/>
  <c r="L190" i="77"/>
  <c r="O28" i="153"/>
  <c r="L182" i="77"/>
  <c r="O28" i="152"/>
  <c r="K165" i="77"/>
  <c r="N28" i="147"/>
  <c r="K167" i="77"/>
  <c r="N27" i="146"/>
  <c r="L150" i="77"/>
  <c r="O28" i="143"/>
  <c r="N27" i="116"/>
  <c r="F28" i="120"/>
  <c r="N29" i="136"/>
  <c r="K110" i="77" s="1"/>
  <c r="O29" i="136"/>
  <c r="F29" i="136"/>
  <c r="N28" i="122"/>
  <c r="K102" i="77"/>
  <c r="K101" i="77"/>
  <c r="N28" i="124"/>
  <c r="K85" i="77"/>
  <c r="O27" i="124"/>
  <c r="F29" i="126"/>
  <c r="F28" i="126"/>
  <c r="K54" i="77"/>
  <c r="F27" i="128"/>
  <c r="O28" i="128"/>
  <c r="F29" i="130"/>
  <c r="N28" i="130"/>
  <c r="K37" i="77"/>
  <c r="F28" i="130"/>
  <c r="F37" i="77"/>
  <c r="F36" i="77"/>
  <c r="N3" i="130"/>
  <c r="O29" i="135"/>
  <c r="L6" i="77"/>
  <c r="L4" i="77"/>
  <c r="N28" i="114"/>
  <c r="K142" i="77"/>
  <c r="K143" i="77"/>
  <c r="L143" i="77"/>
  <c r="N27" i="114"/>
  <c r="B28" i="126"/>
  <c r="B27" i="128"/>
  <c r="C28" i="130"/>
  <c r="C36" i="77"/>
  <c r="K60" i="76"/>
  <c r="L60" i="76"/>
  <c r="K61" i="76"/>
  <c r="L62" i="76"/>
  <c r="K62" i="76"/>
  <c r="F60" i="76"/>
  <c r="F62" i="76"/>
  <c r="L45" i="76"/>
  <c r="K44" i="76"/>
  <c r="L31" i="76"/>
  <c r="K31" i="76"/>
  <c r="K30" i="76"/>
  <c r="K14" i="76"/>
  <c r="K15" i="76"/>
  <c r="K118" i="77" l="1"/>
  <c r="K117" i="77"/>
  <c r="K119" i="77"/>
  <c r="O28" i="120"/>
  <c r="N27" i="128"/>
  <c r="O27" i="146"/>
  <c r="L157" i="77"/>
  <c r="L70" i="77"/>
  <c r="O27" i="126"/>
  <c r="L69" i="77"/>
  <c r="O29" i="122"/>
  <c r="O27" i="116"/>
  <c r="L133" i="77"/>
  <c r="O27" i="157"/>
  <c r="L205" i="77"/>
  <c r="O27" i="156"/>
  <c r="L197" i="77"/>
  <c r="O29" i="118"/>
  <c r="L127" i="77"/>
  <c r="O27" i="118"/>
  <c r="L125" i="77"/>
  <c r="O27" i="120"/>
  <c r="L117" i="77"/>
  <c r="O29" i="120"/>
  <c r="L119" i="77"/>
  <c r="N29" i="120"/>
  <c r="L174" i="77"/>
  <c r="O28" i="150"/>
  <c r="N29" i="116"/>
  <c r="L102" i="77"/>
  <c r="N28" i="126"/>
  <c r="O28" i="122"/>
  <c r="N29" i="128"/>
  <c r="L53" i="77"/>
  <c r="K52" i="77"/>
  <c r="O29" i="114"/>
  <c r="L166" i="77"/>
  <c r="O28" i="147"/>
  <c r="N28" i="116"/>
  <c r="K135" i="77"/>
  <c r="K133" i="77"/>
  <c r="L126" i="77"/>
  <c r="O28" i="118"/>
  <c r="K111" i="77"/>
  <c r="N28" i="136"/>
  <c r="K109" i="77" s="1"/>
  <c r="K86" i="77"/>
  <c r="N29" i="124"/>
  <c r="O28" i="124"/>
  <c r="L71" i="77"/>
  <c r="K70" i="77"/>
  <c r="N29" i="126"/>
  <c r="N29" i="130"/>
  <c r="K38" i="77"/>
  <c r="O28" i="130"/>
  <c r="L37" i="77"/>
  <c r="K36" i="77"/>
  <c r="N27" i="130"/>
  <c r="O28" i="114"/>
  <c r="L61" i="76"/>
  <c r="L30" i="76"/>
  <c r="K13" i="76"/>
  <c r="L13" i="76"/>
  <c r="L14" i="76"/>
  <c r="O27" i="122" l="1"/>
  <c r="L101" i="77"/>
  <c r="O28" i="126"/>
  <c r="L118" i="77"/>
  <c r="O29" i="116"/>
  <c r="L135" i="77"/>
  <c r="L52" i="77"/>
  <c r="O27" i="128"/>
  <c r="L54" i="77"/>
  <c r="O29" i="128"/>
  <c r="L134" i="77"/>
  <c r="O28" i="116"/>
  <c r="O28" i="136"/>
  <c r="O29" i="124"/>
  <c r="O29" i="126"/>
  <c r="L38" i="77"/>
  <c r="O29" i="130"/>
  <c r="O27" i="130"/>
  <c r="L36" i="77"/>
  <c r="N5" i="142"/>
  <c r="N4" i="142"/>
  <c r="B29" i="142"/>
  <c r="B22" i="77"/>
  <c r="K21" i="77" l="1"/>
  <c r="N28" i="142"/>
  <c r="O28" i="142" l="1"/>
  <c r="L21" i="77"/>
  <c r="C22" i="77"/>
  <c r="F22" i="77"/>
  <c r="E22" i="77"/>
  <c r="D22" i="77"/>
  <c r="N3" i="142"/>
  <c r="K20" i="77" l="1"/>
  <c r="N27" i="142"/>
  <c r="K22" i="77"/>
  <c r="N29" i="142"/>
  <c r="L20" i="77" l="1"/>
  <c r="O27" i="142"/>
  <c r="O29" i="142"/>
  <c r="L22" i="77"/>
</calcChain>
</file>

<file path=xl/sharedStrings.xml><?xml version="1.0" encoding="utf-8"?>
<sst xmlns="http://schemas.openxmlformats.org/spreadsheetml/2006/main" count="2526" uniqueCount="214">
  <si>
    <t>City</t>
  </si>
  <si>
    <t>Ave</t>
  </si>
  <si>
    <t>Total</t>
  </si>
  <si>
    <t>Grand Total</t>
  </si>
  <si>
    <t>Reg</t>
  </si>
  <si>
    <t>Game</t>
  </si>
  <si>
    <t>First</t>
  </si>
  <si>
    <t>Last</t>
  </si>
  <si>
    <t>Hcdp</t>
  </si>
  <si>
    <t>Gold</t>
  </si>
  <si>
    <t>Silver</t>
  </si>
  <si>
    <t>Bronze</t>
  </si>
  <si>
    <t>Medal</t>
  </si>
  <si>
    <t>Hdcp</t>
  </si>
  <si>
    <t>Grand</t>
  </si>
  <si>
    <t>F         I         N         A         L                    R         E         S         U         L         T         S</t>
  </si>
  <si>
    <t>Name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</si>
  <si>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</si>
  <si>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</si>
  <si>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</si>
  <si>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</si>
  <si>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</si>
  <si>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</si>
  <si>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</si>
  <si>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</si>
  <si>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</si>
  <si>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</si>
  <si>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Lane 13</t>
  </si>
  <si>
    <t>Lane 14</t>
  </si>
  <si>
    <t>Lane 15</t>
  </si>
  <si>
    <t>Lane 16</t>
  </si>
  <si>
    <t>Lane 17</t>
  </si>
  <si>
    <t>Lane 18</t>
  </si>
  <si>
    <t>Lane 19</t>
  </si>
  <si>
    <t>Lane 20</t>
  </si>
  <si>
    <t>Lane 21</t>
  </si>
  <si>
    <t>Lane 22</t>
  </si>
  <si>
    <t>Lane 23</t>
  </si>
  <si>
    <t>Lane 24</t>
  </si>
  <si>
    <t>Lane 1</t>
  </si>
  <si>
    <t>Lane 2</t>
  </si>
  <si>
    <t>Lane1</t>
  </si>
  <si>
    <t>San</t>
  </si>
  <si>
    <t xml:space="preserve">Reg </t>
  </si>
  <si>
    <t>Formula's Don’t Show on Printout</t>
  </si>
  <si>
    <t>Formula's Don't Show on Printout</t>
  </si>
  <si>
    <t>Lane 25</t>
  </si>
  <si>
    <t>Lane 26</t>
  </si>
  <si>
    <t>Lane 27</t>
  </si>
  <si>
    <t>Lane 28</t>
  </si>
  <si>
    <t>Lane 29</t>
  </si>
  <si>
    <t>Lane 30</t>
  </si>
  <si>
    <t>Lane 31</t>
  </si>
  <si>
    <t>Lane 32</t>
  </si>
  <si>
    <t>Lane 33</t>
  </si>
  <si>
    <t>Lane 34</t>
  </si>
  <si>
    <t>Lane 35</t>
  </si>
  <si>
    <t>Lane 36</t>
  </si>
  <si>
    <t>RETURN TO FINALS IN THE MORNING - BE HERE AT 8:30 A.M.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</si>
  <si>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</si>
  <si>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</si>
  <si>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</si>
  <si>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</si>
  <si>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</si>
  <si>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</si>
  <si>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</si>
  <si>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</si>
  <si>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</si>
  <si>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</si>
  <si>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Total Scratch</t>
  </si>
  <si>
    <t>Doubles</t>
  </si>
  <si>
    <t>Team Total</t>
  </si>
  <si>
    <t>Scratch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</si>
  <si>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</si>
  <si>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</si>
  <si>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</si>
  <si>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</si>
  <si>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</si>
  <si>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</si>
  <si>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</si>
  <si>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</si>
  <si>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</si>
  <si>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</si>
  <si>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</si>
  <si>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</si>
  <si>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</si>
  <si>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</si>
  <si>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</si>
  <si>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</si>
  <si>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</si>
  <si>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</si>
  <si>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</si>
  <si>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</si>
  <si>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</t>
  </si>
  <si>
    <t>HDCP</t>
  </si>
  <si>
    <t>Outstanding bowler</t>
  </si>
  <si>
    <t>21-34 Female Scratch Finals</t>
  </si>
  <si>
    <t>21-34 Male Scratch Finals</t>
  </si>
  <si>
    <t>35-54 Female Scratch Finals</t>
  </si>
  <si>
    <t>35-54 Male Scratch Finals</t>
  </si>
  <si>
    <t>55-over Female Scratch Finals</t>
  </si>
  <si>
    <t>55-over Male Scratch Finals</t>
  </si>
  <si>
    <t>12-15 Female Handicap Finals</t>
  </si>
  <si>
    <t>12-15 Female Scratch Finals</t>
  </si>
  <si>
    <t>12-15 Male Handicap Finals</t>
  </si>
  <si>
    <t>12-15 Male Scratch Finals</t>
  </si>
  <si>
    <t>16-20 Female Handicap Finals</t>
  </si>
  <si>
    <t>16-20 Female Scratch Finals</t>
  </si>
  <si>
    <t>16-20 Male Handicap Finals</t>
  </si>
  <si>
    <t>16-20 Male Scratch Finals</t>
  </si>
  <si>
    <t>Last Name</t>
  </si>
  <si>
    <t>First Name</t>
  </si>
  <si>
    <t>Team Totals</t>
  </si>
  <si>
    <t>Steelton</t>
  </si>
  <si>
    <t>Schickel</t>
  </si>
  <si>
    <t>Tanner</t>
  </si>
  <si>
    <t>2012 Keystone State Games - Lane Assignments</t>
  </si>
  <si>
    <t>2012 Keystone State Games - Lanes Assignments</t>
  </si>
  <si>
    <t>2014 Keystone State Games - Lane Assignments</t>
  </si>
  <si>
    <t>2014 Keystone State Games - Lanes Assignments</t>
  </si>
  <si>
    <t>50-54 Female Handicap Finals</t>
  </si>
  <si>
    <t>Barnes</t>
  </si>
  <si>
    <t>Whitney</t>
  </si>
  <si>
    <t>Jennifer</t>
  </si>
  <si>
    <t>Robert</t>
  </si>
  <si>
    <t>Zickefoose</t>
  </si>
  <si>
    <t>Volker</t>
  </si>
  <si>
    <t>Jeff</t>
  </si>
  <si>
    <t>Baloga</t>
  </si>
  <si>
    <t>Winona</t>
  </si>
  <si>
    <t>Krauss</t>
  </si>
  <si>
    <t>Millie</t>
  </si>
  <si>
    <t>York</t>
  </si>
  <si>
    <t>Bret</t>
  </si>
  <si>
    <t>John</t>
  </si>
  <si>
    <t>2016 Pennsylvania Senior Games - Lane Assignments</t>
  </si>
  <si>
    <t>Mike</t>
  </si>
  <si>
    <t>Adams</t>
  </si>
  <si>
    <t>Robyn</t>
  </si>
  <si>
    <t>Cynthia</t>
  </si>
  <si>
    <t>Carol</t>
  </si>
  <si>
    <t>William</t>
  </si>
  <si>
    <t>Pace</t>
  </si>
  <si>
    <t>Karin</t>
  </si>
  <si>
    <t>Antenucci</t>
  </si>
  <si>
    <t>Joseph</t>
  </si>
  <si>
    <t>Woolaver</t>
  </si>
  <si>
    <t>Dennis</t>
  </si>
  <si>
    <t>McHale</t>
  </si>
  <si>
    <t>Mark</t>
  </si>
  <si>
    <t>Herman</t>
  </si>
  <si>
    <t>Richard</t>
  </si>
  <si>
    <t>Miller</t>
  </si>
  <si>
    <t>Daniel</t>
  </si>
  <si>
    <t>Pone</t>
  </si>
  <si>
    <t>Ferrier</t>
  </si>
  <si>
    <t>Williams</t>
  </si>
  <si>
    <t>Beverly</t>
  </si>
  <si>
    <t>Walter</t>
  </si>
  <si>
    <t>Ronald</t>
  </si>
  <si>
    <t>Howell</t>
  </si>
  <si>
    <t>Ricci</t>
  </si>
  <si>
    <t>Cesare</t>
  </si>
  <si>
    <t>Rider Jr</t>
  </si>
  <si>
    <t>Gerald</t>
  </si>
  <si>
    <t>Hong</t>
  </si>
  <si>
    <t>Gloria</t>
  </si>
  <si>
    <t>Roger</t>
  </si>
  <si>
    <t>Harvey</t>
  </si>
  <si>
    <t>MaryAnn</t>
  </si>
  <si>
    <t>Wayne</t>
  </si>
  <si>
    <t>James</t>
  </si>
  <si>
    <t>Jones</t>
  </si>
  <si>
    <t>Debbie</t>
  </si>
  <si>
    <t>Runyan</t>
  </si>
  <si>
    <t>Ditlow</t>
  </si>
  <si>
    <t>Linda</t>
  </si>
  <si>
    <t>Chuck</t>
  </si>
  <si>
    <t>Ravina</t>
  </si>
  <si>
    <t>George</t>
  </si>
  <si>
    <t>Izumi</t>
  </si>
  <si>
    <t>Georgia</t>
  </si>
  <si>
    <t>Schonher</t>
  </si>
  <si>
    <t>Jerry</t>
  </si>
  <si>
    <t>Cederlof</t>
  </si>
  <si>
    <t>Havlick</t>
  </si>
  <si>
    <t>Teresa</t>
  </si>
  <si>
    <t>Johnstone</t>
  </si>
  <si>
    <t>Forsyth</t>
  </si>
  <si>
    <t>Harvey Sr.</t>
  </si>
  <si>
    <t>Forsyth Sr</t>
  </si>
  <si>
    <t xml:space="preserve"> </t>
  </si>
  <si>
    <t>50-54 Female  Finals</t>
  </si>
  <si>
    <t>50-54 Male  Finals</t>
  </si>
  <si>
    <t>55-59 Female  Finals</t>
  </si>
  <si>
    <t>55-59 Male  Finals</t>
  </si>
  <si>
    <t>60-64 Female  Finals</t>
  </si>
  <si>
    <t>60-64 Male  Finals</t>
  </si>
  <si>
    <t>65-69 Female Finals</t>
  </si>
  <si>
    <t>65-69 Male Finals</t>
  </si>
  <si>
    <t>70-74 Female Finals</t>
  </si>
  <si>
    <t>70-74 Male Finals</t>
  </si>
  <si>
    <t>75-79 Female Finals</t>
  </si>
  <si>
    <t>75-79 Male Finals</t>
  </si>
  <si>
    <t>80-84 Female Finals</t>
  </si>
  <si>
    <t>80-84 Male Finals</t>
  </si>
  <si>
    <t>85-89 Female Finals</t>
  </si>
  <si>
    <t>85-89 Male Finals</t>
  </si>
  <si>
    <t>90-94 Female Finals</t>
  </si>
  <si>
    <t>90-94 Male Finals</t>
  </si>
  <si>
    <t>95-99 Female Finals</t>
  </si>
  <si>
    <t>95-99 Male Finals</t>
  </si>
  <si>
    <t>100-over Female Finals</t>
  </si>
  <si>
    <t>100-over Male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</si>
</sst>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trike/>
      <sz val="12"/>
      <color indexed="8"/>
      <name val="Arial"/>
      <family val="2"/>
    </font>
    <font>
      <strike/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47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/>
    <xf numFmtId="1" fontId="1" fillId="0" borderId="1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/>
    <xf numFmtId="1" fontId="2" fillId="3" borderId="4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3" borderId="26" xfId="0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" fontId="5" fillId="4" borderId="30" xfId="0" applyNumberFormat="1" applyFont="1" applyFill="1" applyBorder="1" applyAlignment="1">
      <alignment horizontal="center"/>
    </xf>
    <xf numFmtId="1" fontId="5" fillId="4" borderId="31" xfId="0" applyNumberFormat="1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1" fontId="1" fillId="0" borderId="37" xfId="0" applyNumberFormat="1" applyFont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1" fontId="1" fillId="0" borderId="4" xfId="0" applyNumberFormat="1" applyFont="1" applyBorder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6" fillId="0" borderId="0" xfId="0" applyFont="1"/>
    <xf numFmtId="0" fontId="17" fillId="0" borderId="2" xfId="0" applyFont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/>
    </xf>
    <xf numFmtId="0" fontId="17" fillId="0" borderId="2" xfId="0" applyFont="1" applyBorder="1" applyAlignment="1">
      <alignment horizontal="center"/>
    </xf>
    <xf numFmtId="0" fontId="16" fillId="0" borderId="0" xfId="0" applyFont="1" applyFill="1"/>
    <xf numFmtId="0" fontId="16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7" fillId="0" borderId="39" xfId="0" applyFont="1" applyFill="1" applyBorder="1" applyAlignment="1" applyProtection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</xf>
    <xf numFmtId="1" fontId="16" fillId="0" borderId="4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/>
    <xf numFmtId="1" fontId="16" fillId="0" borderId="28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</xf>
    <xf numFmtId="1" fontId="16" fillId="0" borderId="2" xfId="0" applyNumberFormat="1" applyFont="1" applyFill="1" applyBorder="1" applyAlignment="1" applyProtection="1">
      <alignment horizontal="center"/>
    </xf>
    <xf numFmtId="1" fontId="16" fillId="0" borderId="6" xfId="0" applyNumberFormat="1" applyFont="1" applyFill="1" applyBorder="1" applyAlignment="1" applyProtection="1">
      <alignment horizontal="center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5" fillId="2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7" fillId="0" borderId="7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45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9" fillId="5" borderId="13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7" fillId="7" borderId="2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0" fontId="16" fillId="7" borderId="4" xfId="0" applyFont="1" applyFill="1" applyBorder="1" applyAlignment="1" applyProtection="1">
      <alignment horizontal="center"/>
      <protection locked="0"/>
    </xf>
    <xf numFmtId="0" fontId="16" fillId="7" borderId="1" xfId="0" applyFont="1" applyFill="1" applyBorder="1" applyAlignment="1" applyProtection="1">
      <alignment horizontal="center"/>
    </xf>
    <xf numFmtId="0" fontId="16" fillId="7" borderId="4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  <protection locked="0"/>
    </xf>
    <xf numFmtId="0" fontId="16" fillId="7" borderId="1" xfId="0" applyFont="1" applyFill="1" applyBorder="1"/>
    <xf numFmtId="1" fontId="16" fillId="7" borderId="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 applyProtection="1">
      <alignment horizontal="center"/>
      <protection locked="0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" fontId="16" fillId="7" borderId="49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2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</xf>
    <xf numFmtId="1" fontId="1" fillId="5" borderId="4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9" borderId="2" xfId="0" applyFont="1" applyFill="1" applyBorder="1" applyAlignment="1">
      <alignment horizontal="center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0" fontId="21" fillId="5" borderId="10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" fillId="5" borderId="10" xfId="0" applyFont="1" applyFill="1" applyBorder="1" applyAlignment="1" applyProtection="1">
      <alignment horizontal="center"/>
      <protection locked="0"/>
    </xf>
    <xf numFmtId="1" fontId="1" fillId="5" borderId="10" xfId="0" applyNumberFormat="1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8" xfId="0" applyBorder="1" applyAlignment="1">
      <alignment vertical="center" wrapText="1"/>
    </xf>
    <xf numFmtId="0" fontId="2" fillId="10" borderId="4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5" fillId="4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 vertical="top"/>
    </xf>
    <xf numFmtId="0" fontId="24" fillId="4" borderId="2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0" xfId="0" applyFont="1" applyFill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24" fillId="4" borderId="12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Fill="1" applyBorder="1"/>
    <xf numFmtId="0" fontId="1" fillId="0" borderId="1" xfId="0" applyFont="1" applyBorder="1"/>
    <xf numFmtId="1" fontId="1" fillId="0" borderId="42" xfId="0" applyNumberFormat="1" applyFont="1" applyFill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9" fillId="5" borderId="4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1" fillId="5" borderId="4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21" fillId="5" borderId="49" xfId="0" applyFont="1" applyFill="1" applyBorder="1" applyAlignment="1">
      <alignment horizontal="center" vertical="top"/>
    </xf>
    <xf numFmtId="0" fontId="21" fillId="5" borderId="4" xfId="0" applyFont="1" applyFill="1" applyBorder="1" applyAlignment="1">
      <alignment horizontal="center" vertical="top"/>
    </xf>
    <xf numFmtId="0" fontId="1" fillId="5" borderId="49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21" fillId="5" borderId="42" xfId="0" applyFont="1" applyFill="1" applyBorder="1" applyAlignment="1">
      <alignment horizontal="center" vertical="top"/>
    </xf>
    <xf numFmtId="0" fontId="1" fillId="0" borderId="41" xfId="0" applyFont="1" applyFill="1" applyBorder="1"/>
    <xf numFmtId="0" fontId="4" fillId="0" borderId="0" xfId="0" applyFont="1" applyFill="1" applyAlignment="1">
      <alignment horizontal="center"/>
    </xf>
    <xf numFmtId="1" fontId="1" fillId="0" borderId="49" xfId="0" applyNumberFormat="1" applyFont="1" applyFill="1" applyBorder="1" applyAlignment="1" applyProtection="1">
      <alignment horizontal="center"/>
    </xf>
    <xf numFmtId="0" fontId="1" fillId="0" borderId="4" xfId="0" applyFont="1" applyBorder="1"/>
    <xf numFmtId="0" fontId="14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1" fontId="5" fillId="12" borderId="0" xfId="0" applyNumberFormat="1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2" fillId="13" borderId="9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" fontId="2" fillId="14" borderId="1" xfId="0" applyNumberFormat="1" applyFont="1" applyFill="1" applyBorder="1" applyAlignment="1">
      <alignment horizontal="center"/>
    </xf>
    <xf numFmtId="1" fontId="27" fillId="15" borderId="4" xfId="0" applyNumberFormat="1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 vertical="top"/>
    </xf>
    <xf numFmtId="0" fontId="1" fillId="5" borderId="28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top"/>
    </xf>
    <xf numFmtId="0" fontId="9" fillId="5" borderId="2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center" vertical="top"/>
    </xf>
    <xf numFmtId="0" fontId="1" fillId="5" borderId="28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 vertical="top"/>
    </xf>
    <xf numFmtId="0" fontId="21" fillId="5" borderId="41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2" fillId="13" borderId="26" xfId="0" applyFont="1" applyFill="1" applyBorder="1" applyAlignment="1">
      <alignment horizontal="center"/>
    </xf>
    <xf numFmtId="1" fontId="1" fillId="0" borderId="10" xfId="0" applyNumberFormat="1" applyFont="1" applyFill="1" applyBorder="1" applyAlignment="1" applyProtection="1">
      <alignment horizontal="center"/>
    </xf>
    <xf numFmtId="1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12" borderId="0" xfId="0" applyFont="1" applyFill="1"/>
    <xf numFmtId="0" fontId="1" fillId="5" borderId="4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1" fillId="0" borderId="40" xfId="0" applyNumberFormat="1" applyFont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8" borderId="2" xfId="0" applyNumberFormat="1" applyFont="1" applyFill="1" applyBorder="1" applyAlignment="1">
      <alignment horizontal="center" wrapText="1"/>
    </xf>
    <xf numFmtId="1" fontId="3" fillId="8" borderId="3" xfId="0" applyNumberFormat="1" applyFont="1" applyFill="1" applyBorder="1" applyAlignment="1">
      <alignment horizontal="center" wrapText="1"/>
    </xf>
    <xf numFmtId="0" fontId="12" fillId="12" borderId="5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6" fillId="0" borderId="18" xfId="0" applyFont="1" applyBorder="1"/>
    <xf numFmtId="0" fontId="26" fillId="0" borderId="51" xfId="0" applyFont="1" applyBorder="1"/>
    <xf numFmtId="0" fontId="26" fillId="0" borderId="19" xfId="0" applyFont="1" applyBorder="1"/>
    <xf numFmtId="0" fontId="3" fillId="0" borderId="5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3" xfId="0" applyFont="1" applyBorder="1"/>
    <xf numFmtId="0" fontId="6" fillId="11" borderId="52" xfId="0" applyFont="1" applyFill="1" applyBorder="1" applyAlignment="1">
      <alignment horizontal="center"/>
    </xf>
    <xf numFmtId="0" fontId="6" fillId="11" borderId="10" xfId="0" applyFont="1" applyFill="1" applyBorder="1" applyAlignment="1"/>
    <xf numFmtId="0" fontId="6" fillId="11" borderId="47" xfId="0" applyFont="1" applyFill="1" applyBorder="1" applyAlignment="1"/>
    <xf numFmtId="0" fontId="6" fillId="11" borderId="1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6" fillId="11" borderId="54" xfId="0" applyFont="1" applyFill="1" applyBorder="1" applyAlignment="1">
      <alignment horizontal="center"/>
    </xf>
    <xf numFmtId="0" fontId="7" fillId="11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6" xfId="0" applyFont="1" applyBorder="1"/>
    <xf numFmtId="0" fontId="10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2" fillId="9" borderId="2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7" borderId="52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7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/>
    <xf numFmtId="0" fontId="2" fillId="8" borderId="2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2" fillId="6" borderId="56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2" xfId="0" applyFont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38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333375</xdr:colOff>
      <xdr:row>14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4352925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C8" sqref="C8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34" t="s">
        <v>142</v>
      </c>
      <c r="C3" s="234" t="s">
        <v>143</v>
      </c>
      <c r="D3" s="234"/>
      <c r="E3" s="295"/>
      <c r="F3" s="295">
        <v>210</v>
      </c>
      <c r="G3" s="295">
        <v>169</v>
      </c>
      <c r="H3" s="295">
        <v>170</v>
      </c>
      <c r="I3" s="295">
        <v>182</v>
      </c>
      <c r="J3" s="251"/>
      <c r="K3" s="241"/>
      <c r="L3" s="241"/>
      <c r="M3" s="241"/>
      <c r="N3" s="277"/>
      <c r="O3" s="296"/>
      <c r="P3" s="307">
        <f>SUM(G3:O3)</f>
        <v>521</v>
      </c>
      <c r="Q3" s="241">
        <f>ROUNDDOWN((210-F3)*0.8,0)*3</f>
        <v>0</v>
      </c>
      <c r="R3" s="241">
        <f>SUM(G3:I3)</f>
        <v>521</v>
      </c>
    </row>
    <row r="4" spans="1:18" s="27" customFormat="1" ht="15.75" x14ac:dyDescent="0.25">
      <c r="A4" s="4">
        <v>2</v>
      </c>
      <c r="B4" s="244" t="s">
        <v>137</v>
      </c>
      <c r="C4" s="244" t="s">
        <v>138</v>
      </c>
      <c r="D4" s="293"/>
      <c r="E4" s="244"/>
      <c r="F4" s="244"/>
      <c r="G4" s="233">
        <v>140</v>
      </c>
      <c r="H4" s="233">
        <v>152</v>
      </c>
      <c r="I4" s="233">
        <v>156</v>
      </c>
      <c r="J4" s="234"/>
      <c r="K4" s="252"/>
      <c r="L4" s="252"/>
      <c r="M4" s="252"/>
      <c r="N4" s="42"/>
      <c r="O4" s="49"/>
      <c r="P4" s="287">
        <f>SUM(G4:O4)</f>
        <v>448</v>
      </c>
      <c r="Q4" s="241">
        <f>ROUNDDOWN((210-F4)*0.8,0)*3</f>
        <v>504</v>
      </c>
      <c r="R4" s="241">
        <f>SUM(G4:I4)</f>
        <v>448</v>
      </c>
    </row>
    <row r="5" spans="1:18" s="27" customFormat="1" ht="15.75" x14ac:dyDescent="0.25">
      <c r="A5" s="4">
        <v>3</v>
      </c>
      <c r="B5" s="244" t="s">
        <v>121</v>
      </c>
      <c r="C5" s="244" t="s">
        <v>139</v>
      </c>
      <c r="D5" s="244"/>
      <c r="E5" s="244"/>
      <c r="F5" s="244"/>
      <c r="G5" s="233">
        <v>101</v>
      </c>
      <c r="H5" s="233">
        <v>128</v>
      </c>
      <c r="I5" s="233">
        <v>122</v>
      </c>
      <c r="J5" s="234"/>
      <c r="K5" s="241"/>
      <c r="L5" s="241"/>
      <c r="M5" s="241"/>
      <c r="N5" s="42"/>
      <c r="O5" s="49"/>
      <c r="P5" s="287">
        <f>SUM(G5:O5)</f>
        <v>351</v>
      </c>
      <c r="Q5" s="241">
        <f>ROUNDDOWN((210-F5)*0.8,0)*3</f>
        <v>504</v>
      </c>
      <c r="R5" s="241">
        <f>SUM(G5:I5)</f>
        <v>351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56"/>
      <c r="Q33" s="285"/>
      <c r="R33" s="2"/>
    </row>
  </sheetData>
  <autoFilter ref="B1:R5">
    <filterColumn colId="9" showButton="0"/>
    <filterColumn colId="10" showButton="0"/>
    <sortState ref="B4:R5">
      <sortCondition descending="1" ref="R3:R5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 Standings</oddHeader>
    <oddFooter>&amp;L&amp;12Printed &amp;D
Time &amp;T&amp;C&amp;"Arial,Bold Italic"&amp;12 50-54 Female&amp;R&amp;12Page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H8" sqref="H8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('60-64 Female Hdcp Qualifier'!B3)</f>
        <v>Williams</v>
      </c>
      <c r="C3" s="233" t="str">
        <f>('60-64 Female Hdcp Qualifier'!C3)</f>
        <v>Beverly</v>
      </c>
      <c r="D3" s="233">
        <f>('60-64 Female Hdcp Qualifier'!D3)</f>
        <v>0</v>
      </c>
      <c r="E3" s="233">
        <f>('60-64 Female Hdcp Qualifier'!E3)</f>
        <v>0</v>
      </c>
      <c r="F3" s="233">
        <f>('60-64 Female Hdcp Qualifier'!F3)</f>
        <v>0</v>
      </c>
      <c r="G3" s="164">
        <f>('60-64 Female Hdcp Qualifier'!G3)</f>
        <v>213</v>
      </c>
      <c r="H3" s="164">
        <f>('60-64 Female Hdcp Qualifier'!H3)</f>
        <v>156</v>
      </c>
      <c r="I3" s="164">
        <f>('60-64 Female Hdcp Qualifier'!I3)</f>
        <v>138</v>
      </c>
      <c r="J3" s="15">
        <f>SUM(G3:I3)</f>
        <v>507</v>
      </c>
      <c r="K3" s="40"/>
      <c r="L3" s="274"/>
      <c r="M3" s="40"/>
      <c r="N3" s="241">
        <f>ROUNDDOWN((210-F3)*0.8,0)*3</f>
        <v>504</v>
      </c>
      <c r="O3" s="306">
        <f>SUM(G3:I3)</f>
        <v>507</v>
      </c>
    </row>
    <row r="4" spans="1:15" ht="16.5" thickBot="1" x14ac:dyDescent="0.3">
      <c r="A4" s="4">
        <v>2</v>
      </c>
      <c r="B4" s="233" t="str">
        <f>('60-64 Female Hdcp Qualifier'!B4)</f>
        <v>Whitney</v>
      </c>
      <c r="C4" s="233" t="str">
        <f>('60-64 Female Hdcp Qualifier'!C4)</f>
        <v>Jennifer</v>
      </c>
      <c r="D4" s="233">
        <f>('60-64 Female Hdcp Qualifier'!D4)</f>
        <v>0</v>
      </c>
      <c r="E4" s="233">
        <f>('60-64 Female Hdcp Qualifier'!E4)</f>
        <v>0</v>
      </c>
      <c r="F4" s="233">
        <f>('60-64 Female Hdcp Qualifier'!F4)</f>
        <v>0</v>
      </c>
      <c r="G4" s="164">
        <f>('60-64 Female Hdcp Qualifier'!G4)</f>
        <v>107</v>
      </c>
      <c r="H4" s="164">
        <f>('60-64 Female Hdcp Qualifier'!H4)</f>
        <v>128</v>
      </c>
      <c r="I4" s="164">
        <f>('60-64 Female Hdcp Qualifier'!I4)</f>
        <v>137</v>
      </c>
      <c r="J4" s="280">
        <f>SUM(G4:I4)</f>
        <v>372</v>
      </c>
      <c r="K4" s="51"/>
      <c r="L4" s="279"/>
      <c r="M4" s="51"/>
      <c r="N4" s="241">
        <f>ROUNDDOWN((210-F4)*0.8,0)*3</f>
        <v>504</v>
      </c>
      <c r="O4" s="306">
        <f t="shared" ref="O4" si="0">SUM(G4:I4)</f>
        <v>372</v>
      </c>
    </row>
    <row r="5" spans="1:15" ht="15.75" x14ac:dyDescent="0.25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128"/>
      <c r="L5" s="212"/>
      <c r="M5" s="129"/>
      <c r="N5" s="241"/>
      <c r="O5" s="306"/>
    </row>
    <row r="6" spans="1:15" ht="15.75" x14ac:dyDescent="0.25">
      <c r="A6" s="4">
        <v>4</v>
      </c>
      <c r="B6" s="233"/>
      <c r="C6" s="233"/>
      <c r="D6" s="233"/>
      <c r="E6" s="233"/>
      <c r="F6" s="233"/>
      <c r="G6" s="164"/>
      <c r="H6" s="164"/>
      <c r="I6" s="164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('60-64 Female Hdcp Finals'!B3:B3)</f>
        <v>Williams</v>
      </c>
      <c r="C27" s="319" t="str">
        <f>('60-64 Female Hdcp Finals'!C3:C3)</f>
        <v>Beverly</v>
      </c>
      <c r="D27" s="319">
        <f>('60-64 Female Hdcp Finals'!D3:D3)</f>
        <v>0</v>
      </c>
      <c r="E27" s="319">
        <f>('60-64 Female Hdcp Finals'!E3:E3)</f>
        <v>0</v>
      </c>
      <c r="F27" s="319">
        <f>('60-64 Female Hdcp Finals'!F3:F3)</f>
        <v>0</v>
      </c>
      <c r="G27" s="319">
        <f>('60-64 Female Hdcp Finals'!G3:G3)</f>
        <v>213</v>
      </c>
      <c r="H27" s="319">
        <f>('60-64 Female Hdcp Finals'!H3:H3)</f>
        <v>156</v>
      </c>
      <c r="I27" s="319">
        <f>('60-64 Female Hdcp Finals'!I3:I3)</f>
        <v>138</v>
      </c>
      <c r="J27" s="319">
        <f>('60-64 Female Hdcp Finals'!J3:J3)</f>
        <v>507</v>
      </c>
      <c r="K27" s="319">
        <f>('60-64 Female Hdcp Finals'!K3:K3)</f>
        <v>0</v>
      </c>
      <c r="L27" s="319">
        <f>('60-64 Female Hdcp Finals'!L3:L3)</f>
        <v>0</v>
      </c>
      <c r="M27" s="319">
        <f>('60-64 Female Hdcp Finals'!M3:M3)</f>
        <v>0</v>
      </c>
      <c r="N27" s="319">
        <f>('60-64 Female Hdcp Finals'!N3:N3)</f>
        <v>504</v>
      </c>
      <c r="O27" s="319">
        <f>('60-64 Female Hdcp Finals'!O3:O3)</f>
        <v>507</v>
      </c>
    </row>
    <row r="28" spans="1:15" ht="15.75" x14ac:dyDescent="0.25">
      <c r="A28" s="98" t="s">
        <v>10</v>
      </c>
      <c r="B28" s="32" t="str">
        <f>('60-64 Female Hdcp Finals'!B4:B4)</f>
        <v>Whitney</v>
      </c>
      <c r="C28" s="32" t="str">
        <f>('60-64 Female Hdcp Finals'!C4:C4)</f>
        <v>Jennifer</v>
      </c>
      <c r="D28" s="32">
        <f>('60-64 Female Hdcp Finals'!D4:D4)</f>
        <v>0</v>
      </c>
      <c r="E28" s="32">
        <f>('60-64 Female Hdcp Finals'!E4:E4)</f>
        <v>0</v>
      </c>
      <c r="F28" s="32">
        <f>('60-64 Female Hdcp Finals'!F4:F4)</f>
        <v>0</v>
      </c>
      <c r="G28" s="32">
        <f>('60-64 Female Hdcp Finals'!G4:G4)</f>
        <v>107</v>
      </c>
      <c r="H28" s="32">
        <f>('60-64 Female Hdcp Finals'!H4:H4)</f>
        <v>128</v>
      </c>
      <c r="I28" s="32">
        <f>('60-64 Female Hdcp Finals'!I4:I4)</f>
        <v>137</v>
      </c>
      <c r="J28" s="32">
        <f>('60-64 Female Hdcp Finals'!J4:J4)</f>
        <v>372</v>
      </c>
      <c r="K28" s="32">
        <f>('60-64 Female Hdcp Finals'!K4:K4)</f>
        <v>0</v>
      </c>
      <c r="L28" s="32">
        <f>('60-64 Female Hdcp Finals'!L4:L4)</f>
        <v>0</v>
      </c>
      <c r="M28" s="32">
        <f>('60-64 Female Hdcp Finals'!M4:M4)</f>
        <v>0</v>
      </c>
      <c r="N28" s="32">
        <f>('60-64 Female Hdcp Finals'!N4:N4)</f>
        <v>504</v>
      </c>
      <c r="O28" s="32">
        <f>('60-64 Female Hdcp Finals'!O4:O4)</f>
        <v>372</v>
      </c>
    </row>
    <row r="29" spans="1:15" ht="16.5" thickBot="1" x14ac:dyDescent="0.3">
      <c r="A29" s="99" t="s">
        <v>11</v>
      </c>
      <c r="B29" s="36">
        <f>('60-64 Female Hdcp Finals'!B5:B5)</f>
        <v>0</v>
      </c>
      <c r="C29" s="36">
        <f>('60-64 Female Hdcp Finals'!C5:C5)</f>
        <v>0</v>
      </c>
      <c r="D29" s="36">
        <f>('60-64 Female Hdcp Finals'!D5:D5)</f>
        <v>0</v>
      </c>
      <c r="E29" s="36">
        <f>('60-64 Female Hdcp Finals'!E5:E5)</f>
        <v>0</v>
      </c>
      <c r="F29" s="36">
        <f>('60-64 Female Hdcp Finals'!F5:F5)</f>
        <v>0</v>
      </c>
      <c r="G29" s="36">
        <f>('60-64 Female Hdcp Finals'!G5:G5)</f>
        <v>0</v>
      </c>
      <c r="H29" s="36">
        <f>('60-64 Female Hdcp Finals'!H5:H5)</f>
        <v>0</v>
      </c>
      <c r="I29" s="36">
        <f>('60-64 Female Hdcp Finals'!I5:I5)</f>
        <v>0</v>
      </c>
      <c r="J29" s="36">
        <f>('60-64 Female Hdcp Finals'!J5:J5)</f>
        <v>0</v>
      </c>
      <c r="K29" s="36">
        <f>('60-64 Female Hdcp Finals'!K5:K5)</f>
        <v>0</v>
      </c>
      <c r="L29" s="36">
        <f>('60-64 Female Hdcp Finals'!L5:L5)</f>
        <v>0</v>
      </c>
      <c r="M29" s="36">
        <f>('60-64 Female Hdcp Finals'!M5:M5)</f>
        <v>0</v>
      </c>
      <c r="N29" s="36">
        <f>('60-64 Female Hdcp Finals'!N5:N5)</f>
        <v>0</v>
      </c>
      <c r="O29" s="36">
        <f>('60-64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60-64 Female&amp;R&amp;12Page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D13" sqref="D13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357" t="s">
        <v>152</v>
      </c>
      <c r="C3" s="357" t="s">
        <v>124</v>
      </c>
      <c r="D3" s="357"/>
      <c r="E3" s="362"/>
      <c r="F3" s="362"/>
      <c r="G3" s="295">
        <v>183</v>
      </c>
      <c r="H3" s="295">
        <v>182</v>
      </c>
      <c r="I3" s="295">
        <v>206</v>
      </c>
      <c r="J3" s="251"/>
      <c r="K3" s="241"/>
      <c r="L3" s="241"/>
      <c r="M3" s="241"/>
      <c r="N3" s="242"/>
      <c r="O3" s="242"/>
      <c r="P3" s="307">
        <f>SUM(G3:O3)</f>
        <v>571</v>
      </c>
      <c r="Q3" s="241">
        <f>ROUNDDOWN((210-F3)*0.8,0)*3</f>
        <v>504</v>
      </c>
      <c r="R3" s="241">
        <f>SUM(G3:I3)</f>
        <v>571</v>
      </c>
    </row>
    <row r="4" spans="1:18" s="27" customFormat="1" ht="15.75" x14ac:dyDescent="0.25">
      <c r="A4" s="4">
        <v>2</v>
      </c>
      <c r="B4" s="244" t="s">
        <v>155</v>
      </c>
      <c r="C4" s="244" t="s">
        <v>151</v>
      </c>
      <c r="D4" s="293"/>
      <c r="E4" s="244"/>
      <c r="F4" s="244"/>
      <c r="G4" s="233">
        <v>157</v>
      </c>
      <c r="H4" s="233">
        <v>194</v>
      </c>
      <c r="I4" s="233">
        <v>205</v>
      </c>
      <c r="J4" s="234"/>
      <c r="K4" s="252"/>
      <c r="L4" s="252"/>
      <c r="M4" s="252"/>
      <c r="N4" s="42"/>
      <c r="O4" s="49"/>
      <c r="P4" s="287">
        <f>SUM(G4:O4)</f>
        <v>556</v>
      </c>
      <c r="Q4" s="241">
        <f>ROUNDDOWN((210-F4)*0.8,0)*3</f>
        <v>504</v>
      </c>
      <c r="R4" s="241">
        <f>SUM(G4:I4)</f>
        <v>556</v>
      </c>
    </row>
    <row r="5" spans="1:18" s="27" customFormat="1" ht="15.75" x14ac:dyDescent="0.25">
      <c r="A5" s="4">
        <v>3</v>
      </c>
      <c r="B5" s="256" t="s">
        <v>189</v>
      </c>
      <c r="C5" s="256" t="s">
        <v>167</v>
      </c>
      <c r="D5" s="256"/>
      <c r="E5" s="256"/>
      <c r="F5" s="248"/>
      <c r="G5" s="233">
        <v>149</v>
      </c>
      <c r="H5" s="233">
        <v>183</v>
      </c>
      <c r="I5" s="233">
        <v>193</v>
      </c>
      <c r="J5" s="234"/>
      <c r="K5" s="241"/>
      <c r="L5" s="241"/>
      <c r="M5" s="241"/>
      <c r="N5" s="42"/>
      <c r="O5" s="49"/>
      <c r="P5" s="287">
        <v>474</v>
      </c>
      <c r="Q5" s="241">
        <v>0</v>
      </c>
      <c r="R5" s="241">
        <f>SUM(G5:I5)</f>
        <v>525</v>
      </c>
    </row>
    <row r="6" spans="1:18" s="27" customFormat="1" ht="15.75" x14ac:dyDescent="0.25">
      <c r="A6" s="4">
        <v>4</v>
      </c>
      <c r="B6" s="244" t="s">
        <v>125</v>
      </c>
      <c r="C6" s="244" t="s">
        <v>124</v>
      </c>
      <c r="D6" s="244"/>
      <c r="E6" s="244"/>
      <c r="F6" s="244"/>
      <c r="G6" s="233">
        <v>195</v>
      </c>
      <c r="H6" s="233">
        <v>152</v>
      </c>
      <c r="I6" s="233">
        <v>177</v>
      </c>
      <c r="J6" s="234"/>
      <c r="K6" s="241"/>
      <c r="L6" s="241"/>
      <c r="M6" s="241"/>
      <c r="N6" s="42"/>
      <c r="O6" s="49"/>
      <c r="P6" s="287">
        <f>SUM(G6:O6)</f>
        <v>524</v>
      </c>
      <c r="Q6" s="241">
        <f>ROUNDDOWN((210-F6)*0.8,0)*3</f>
        <v>504</v>
      </c>
      <c r="R6" s="241">
        <f>SUM(G6:I6)</f>
        <v>524</v>
      </c>
    </row>
    <row r="7" spans="1:18" s="27" customFormat="1" ht="15.75" x14ac:dyDescent="0.25">
      <c r="A7" s="4">
        <v>5</v>
      </c>
      <c r="B7" s="233"/>
      <c r="C7" s="233"/>
      <c r="D7" s="233"/>
      <c r="E7" s="233"/>
      <c r="F7" s="233"/>
      <c r="G7" s="233"/>
      <c r="H7" s="233"/>
      <c r="I7" s="233"/>
      <c r="J7" s="234"/>
      <c r="K7" s="241"/>
      <c r="L7" s="242"/>
      <c r="M7" s="242"/>
      <c r="N7" s="42"/>
      <c r="O7" s="49"/>
      <c r="P7" s="287"/>
      <c r="Q7" s="241"/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41"/>
      <c r="R8" s="241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41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6">
    <filterColumn colId="9" showButton="0"/>
    <filterColumn colId="10" showButton="0"/>
    <sortState ref="B4:R6">
      <sortCondition descending="1" ref="R3:R6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60-64 Male&amp;R&amp;12Page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C3" sqref="C3:C6"/>
    </sheetView>
  </sheetViews>
  <sheetFormatPr defaultRowHeight="15" x14ac:dyDescent="0.2"/>
  <cols>
    <col min="1" max="1" width="8.5703125" style="3" customWidth="1"/>
    <col min="2" max="2" width="17.85546875" style="3" customWidth="1"/>
    <col min="3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 t="str">
        <f>('60-64 Male Hdcp Qualifier'!B3)</f>
        <v>Miller</v>
      </c>
      <c r="C3" s="233" t="str">
        <f>('60-64 Male Hdcp Qualifier'!C3)</f>
        <v>Robert</v>
      </c>
      <c r="D3" s="233">
        <f>('60-64 Male Hdcp Qualifier'!D3)</f>
        <v>0</v>
      </c>
      <c r="E3" s="233">
        <f>('60-64 Male Hdcp Qualifier'!E3)</f>
        <v>0</v>
      </c>
      <c r="F3" s="233">
        <f>('60-64 Male Hdcp Qualifier'!F4)</f>
        <v>0</v>
      </c>
      <c r="G3" s="164">
        <f>('60-64 Male Hdcp Qualifier'!G3)</f>
        <v>183</v>
      </c>
      <c r="H3" s="164">
        <f>('60-64 Male Hdcp Qualifier'!H3)</f>
        <v>182</v>
      </c>
      <c r="I3" s="164">
        <f>('60-64 Male Hdcp Qualifier'!I3)</f>
        <v>206</v>
      </c>
      <c r="J3" s="164">
        <f>('60-64 Male Hdcp Qualifier'!J3)</f>
        <v>0</v>
      </c>
      <c r="K3" s="164">
        <f>('60-64 Male Hdcp Qualifier'!K3)</f>
        <v>0</v>
      </c>
      <c r="L3" s="164">
        <f>('60-64 Male Hdcp Qualifier'!L3)</f>
        <v>0</v>
      </c>
      <c r="M3" s="164">
        <f>('60-64 Male Hdcp Qualifier'!M3)</f>
        <v>0</v>
      </c>
      <c r="N3" s="164">
        <f>('60-64 Male Hdcp Qualifier'!N3)</f>
        <v>0</v>
      </c>
      <c r="O3" s="26">
        <f>('60-64 Male Hdcp Qualifier'!R3)</f>
        <v>571</v>
      </c>
    </row>
    <row r="4" spans="1:15" ht="15.75" x14ac:dyDescent="0.25">
      <c r="A4" s="4">
        <v>2</v>
      </c>
      <c r="B4" s="233" t="str">
        <f>('60-64 Male Hdcp Qualifier'!B4)</f>
        <v>Ferrier</v>
      </c>
      <c r="C4" s="233" t="str">
        <f>('60-64 Male Hdcp Qualifier'!C4)</f>
        <v>Richard</v>
      </c>
      <c r="D4" s="233">
        <f>('60-64 Male Hdcp Qualifier'!D4)</f>
        <v>0</v>
      </c>
      <c r="E4" s="233">
        <f>('60-64 Male Hdcp Qualifier'!E4)</f>
        <v>0</v>
      </c>
      <c r="F4" s="233">
        <f>('60-64 Male Hdcp Qualifier'!F3)</f>
        <v>0</v>
      </c>
      <c r="G4" s="164">
        <f>('60-64 Male Hdcp Qualifier'!G4)</f>
        <v>157</v>
      </c>
      <c r="H4" s="164">
        <f>('60-64 Male Hdcp Qualifier'!H4)</f>
        <v>194</v>
      </c>
      <c r="I4" s="164">
        <f>('60-64 Male Hdcp Qualifier'!I4)</f>
        <v>205</v>
      </c>
      <c r="J4" s="280">
        <f>SUM(G4:I4)</f>
        <v>556</v>
      </c>
      <c r="K4" s="51"/>
      <c r="L4" s="279"/>
      <c r="M4" s="51"/>
      <c r="N4" s="241">
        <f>ROUNDDOWN((210-F4)*0.8,0)*3</f>
        <v>504</v>
      </c>
      <c r="O4" s="26">
        <f>('60-64 Male Hdcp Qualifier'!R4)</f>
        <v>556</v>
      </c>
    </row>
    <row r="5" spans="1:15" ht="15.75" x14ac:dyDescent="0.25">
      <c r="A5" s="4">
        <v>3</v>
      </c>
      <c r="B5" s="233" t="str">
        <f>('60-64 Male Hdcp Qualifier'!B5)</f>
        <v>Harvey Sr.</v>
      </c>
      <c r="C5" s="233" t="str">
        <f>('60-64 Male Hdcp Qualifier'!C5)</f>
        <v>Roger</v>
      </c>
      <c r="D5" s="233">
        <f>('60-64 Male Hdcp Qualifier'!D6)</f>
        <v>0</v>
      </c>
      <c r="E5" s="233">
        <f>('60-64 Male Hdcp Qualifier'!E6)</f>
        <v>0</v>
      </c>
      <c r="F5" s="233">
        <v>210</v>
      </c>
      <c r="G5" s="164">
        <f>('60-64 Male Hdcp Qualifier'!G5)</f>
        <v>149</v>
      </c>
      <c r="H5" s="164">
        <f>('60-64 Male Hdcp Qualifier'!H5)</f>
        <v>183</v>
      </c>
      <c r="I5" s="164">
        <f>('60-64 Male Hdcp Qualifier'!I5)</f>
        <v>193</v>
      </c>
      <c r="J5" s="280">
        <f>SUM(G5:I5)</f>
        <v>525</v>
      </c>
      <c r="K5" s="129"/>
      <c r="L5" s="212"/>
      <c r="M5" s="129"/>
      <c r="N5" s="164">
        <f>('60-64 Male Hdcp Qualifier'!N6)</f>
        <v>0</v>
      </c>
      <c r="O5" s="26">
        <f>('60-64 Male Hdcp Qualifier'!R5)</f>
        <v>525</v>
      </c>
    </row>
    <row r="6" spans="1:15" ht="15.75" x14ac:dyDescent="0.25">
      <c r="A6" s="4">
        <v>4</v>
      </c>
      <c r="B6" s="233" t="str">
        <f>('60-64 Male Hdcp Qualifier'!B6)</f>
        <v>Zickefoose</v>
      </c>
      <c r="C6" s="233" t="str">
        <f>('60-64 Male Hdcp Qualifier'!C6)</f>
        <v>Robert</v>
      </c>
      <c r="D6" s="233">
        <f>('60-64 Male Hdcp Qualifier'!D5)</f>
        <v>0</v>
      </c>
      <c r="E6" s="233">
        <f>('60-64 Male Hdcp Qualifier'!E5)</f>
        <v>0</v>
      </c>
      <c r="F6" s="233">
        <f>('60-64 Male Hdcp Qualifier'!F5)</f>
        <v>0</v>
      </c>
      <c r="G6" s="164">
        <f>('60-64 Male Hdcp Qualifier'!G6)</f>
        <v>195</v>
      </c>
      <c r="H6" s="164">
        <f>('60-64 Male Hdcp Qualifier'!H6)</f>
        <v>152</v>
      </c>
      <c r="I6" s="164">
        <f>('60-64 Male Hdcp Qualifier'!I6)</f>
        <v>177</v>
      </c>
      <c r="J6" s="280">
        <f>SUM(G6:I6)</f>
        <v>524</v>
      </c>
      <c r="K6" s="28">
        <f>('60-64 Male Hdcp Qualifier'!K5)</f>
        <v>0</v>
      </c>
      <c r="L6" s="164">
        <f>('60-64 Male Hdcp Qualifier'!L5)</f>
        <v>0</v>
      </c>
      <c r="M6" s="164">
        <f>('60-64 Male Hdcp Qualifier'!M5)</f>
        <v>0</v>
      </c>
      <c r="N6" s="164">
        <f>('60-64 Male Hdcp Qualifier'!N5)</f>
        <v>0</v>
      </c>
      <c r="O6" s="26">
        <f>('60-64 Male Hdcp Qualifier'!R6)</f>
        <v>524</v>
      </c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51"/>
      <c r="L7" s="213"/>
      <c r="M7" s="13"/>
      <c r="N7" s="164"/>
      <c r="O7" s="131"/>
    </row>
    <row r="8" spans="1:15" ht="15.75" x14ac:dyDescent="0.25">
      <c r="A8" s="4">
        <v>6</v>
      </c>
      <c r="B8" s="233"/>
      <c r="C8" s="233"/>
      <c r="D8" s="233"/>
      <c r="E8" s="233"/>
      <c r="F8" s="233"/>
      <c r="G8" s="233"/>
      <c r="H8" s="233"/>
      <c r="I8" s="233"/>
      <c r="J8" s="280"/>
      <c r="K8" s="51"/>
      <c r="L8" s="213"/>
      <c r="M8" s="13"/>
      <c r="N8" s="241"/>
      <c r="O8" s="131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('60-64 Male Hdcp Finals'!B3:B3)</f>
        <v>Miller</v>
      </c>
      <c r="C27" s="319" t="str">
        <f>('60-64 Male Hdcp Finals'!C3:C3)</f>
        <v>Robert</v>
      </c>
      <c r="D27" s="319">
        <f>('60-64 Male Hdcp Finals'!D3:D3)</f>
        <v>0</v>
      </c>
      <c r="E27" s="319">
        <f>('60-64 Male Hdcp Finals'!E3:E3)</f>
        <v>0</v>
      </c>
      <c r="F27" s="319">
        <f>('60-64 Male Hdcp Finals'!F3:F3)</f>
        <v>0</v>
      </c>
      <c r="G27" s="319">
        <f>('60-64 Male Hdcp Finals'!G3:G3)</f>
        <v>183</v>
      </c>
      <c r="H27" s="319">
        <f>('60-64 Male Hdcp Finals'!H3:H3)</f>
        <v>182</v>
      </c>
      <c r="I27" s="319">
        <f>('60-64 Male Hdcp Finals'!I3:I3)</f>
        <v>206</v>
      </c>
      <c r="J27" s="319">
        <f>('60-64 Male Hdcp Finals'!J3:J3)</f>
        <v>0</v>
      </c>
      <c r="K27" s="319">
        <f>('60-64 Male Hdcp Finals'!K3:K3)</f>
        <v>0</v>
      </c>
      <c r="L27" s="319">
        <f>('60-64 Male Hdcp Finals'!L3:L3)</f>
        <v>0</v>
      </c>
      <c r="M27" s="319">
        <f>('60-64 Male Hdcp Finals'!M3:M3)</f>
        <v>0</v>
      </c>
      <c r="N27" s="319">
        <f>('60-64 Male Hdcp Finals'!N3:N3)</f>
        <v>0</v>
      </c>
      <c r="O27" s="319">
        <f>('60-64 Male Hdcp Finals'!O3:O3)</f>
        <v>571</v>
      </c>
    </row>
    <row r="28" spans="1:15" ht="15.75" x14ac:dyDescent="0.25">
      <c r="A28" s="98" t="s">
        <v>10</v>
      </c>
      <c r="B28" s="32" t="str">
        <f>('60-64 Male Hdcp Finals'!B4:B4)</f>
        <v>Ferrier</v>
      </c>
      <c r="C28" s="32" t="str">
        <f>('60-64 Male Hdcp Finals'!C4:C4)</f>
        <v>Richard</v>
      </c>
      <c r="D28" s="32">
        <f>('60-64 Male Hdcp Finals'!D4:D4)</f>
        <v>0</v>
      </c>
      <c r="E28" s="32">
        <f>('60-64 Male Hdcp Finals'!E4:E4)</f>
        <v>0</v>
      </c>
      <c r="F28" s="32">
        <f>('60-64 Male Hdcp Finals'!F4:F4)</f>
        <v>0</v>
      </c>
      <c r="G28" s="32">
        <f>('60-64 Male Hdcp Finals'!G4:G4)</f>
        <v>157</v>
      </c>
      <c r="H28" s="32">
        <f>('60-64 Male Hdcp Finals'!H4:H4)</f>
        <v>194</v>
      </c>
      <c r="I28" s="32">
        <f>('60-64 Male Hdcp Finals'!I4:I4)</f>
        <v>205</v>
      </c>
      <c r="J28" s="32">
        <f>('60-64 Male Hdcp Finals'!J4:J4)</f>
        <v>556</v>
      </c>
      <c r="K28" s="32">
        <f>('60-64 Male Hdcp Finals'!K4:K4)</f>
        <v>0</v>
      </c>
      <c r="L28" s="32">
        <f>('60-64 Male Hdcp Finals'!L4:L4)</f>
        <v>0</v>
      </c>
      <c r="M28" s="32">
        <f>('60-64 Male Hdcp Finals'!M4:M4)</f>
        <v>0</v>
      </c>
      <c r="N28" s="32">
        <f>('60-64 Male Hdcp Finals'!N4:N4)</f>
        <v>504</v>
      </c>
      <c r="O28" s="32">
        <f>('60-64 Male Hdcp Finals'!O4:O4)</f>
        <v>556</v>
      </c>
    </row>
    <row r="29" spans="1:15" ht="16.5" thickBot="1" x14ac:dyDescent="0.3">
      <c r="A29" s="99" t="s">
        <v>11</v>
      </c>
      <c r="B29" s="36" t="str">
        <f>('60-64 Male Hdcp Finals'!B5:B5)</f>
        <v>Harvey Sr.</v>
      </c>
      <c r="C29" s="36" t="str">
        <f>('60-64 Male Hdcp Finals'!C5:C5)</f>
        <v>Roger</v>
      </c>
      <c r="D29" s="36">
        <f>('60-64 Male Hdcp Finals'!D5:D5)</f>
        <v>0</v>
      </c>
      <c r="E29" s="36">
        <f>('60-64 Male Hdcp Finals'!E5:E5)</f>
        <v>0</v>
      </c>
      <c r="F29" s="36">
        <f>('60-64 Male Hdcp Finals'!F5:F5)</f>
        <v>210</v>
      </c>
      <c r="G29" s="36">
        <f>('60-64 Male Hdcp Finals'!G5:G5)</f>
        <v>149</v>
      </c>
      <c r="H29" s="36">
        <f>('60-64 Male Hdcp Finals'!H5:H5)</f>
        <v>183</v>
      </c>
      <c r="I29" s="36">
        <f>('60-64 Male Hdcp Finals'!I5:I5)</f>
        <v>193</v>
      </c>
      <c r="J29" s="36">
        <f>('60-64 Male Hdcp Finals'!J5:J5)</f>
        <v>525</v>
      </c>
      <c r="K29" s="36">
        <f>('60-64 Male Hdcp Finals'!K5:K5)</f>
        <v>0</v>
      </c>
      <c r="L29" s="36">
        <f>('60-64 Male Hdcp Finals'!L5:L5)</f>
        <v>0</v>
      </c>
      <c r="M29" s="36">
        <f>('60-64 Male Hdcp Finals'!M5:M5)</f>
        <v>0</v>
      </c>
      <c r="N29" s="36">
        <f>('60-64 Male Hdcp Finals'!N5:N5)</f>
        <v>0</v>
      </c>
      <c r="O29" s="36">
        <f>('60-64 Male Hdcp Finals'!O5:O5)</f>
        <v>525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autoFilter ref="B1:O6">
    <filterColumn colId="9" showButton="0"/>
    <filterColumn colId="10" showButton="0"/>
    <sortState ref="B4:O6">
      <sortCondition descending="1" ref="O3:O6"/>
    </sortState>
  </autoFilter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60-64 Male&amp;RPage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G11" sqref="G11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34" t="s">
        <v>174</v>
      </c>
      <c r="C3" s="234" t="s">
        <v>173</v>
      </c>
      <c r="D3" s="234"/>
      <c r="E3" s="295"/>
      <c r="F3" s="295"/>
      <c r="G3" s="164">
        <v>144</v>
      </c>
      <c r="H3" s="164">
        <v>165</v>
      </c>
      <c r="I3" s="164">
        <v>155</v>
      </c>
      <c r="J3" s="251"/>
      <c r="K3" s="241"/>
      <c r="L3" s="241"/>
      <c r="M3" s="241"/>
      <c r="N3" s="277"/>
      <c r="O3" s="296"/>
      <c r="P3" s="307">
        <f>SUM(G3:O3)</f>
        <v>464</v>
      </c>
      <c r="Q3" s="241">
        <f>ROUNDDOWN((210-F3)*0.8,0)*3</f>
        <v>504</v>
      </c>
      <c r="R3" s="241">
        <f>SUM(G3:I3)</f>
        <v>464</v>
      </c>
    </row>
    <row r="4" spans="1:18" s="27" customFormat="1" ht="15.75" x14ac:dyDescent="0.25">
      <c r="A4" s="4">
        <v>2</v>
      </c>
      <c r="B4" s="244" t="s">
        <v>175</v>
      </c>
      <c r="C4" s="244" t="s">
        <v>176</v>
      </c>
      <c r="D4" s="293"/>
      <c r="E4" s="244"/>
      <c r="F4" s="244"/>
      <c r="G4" s="28">
        <v>138</v>
      </c>
      <c r="H4" s="28">
        <v>132</v>
      </c>
      <c r="I4" s="28">
        <v>139</v>
      </c>
      <c r="J4" s="234"/>
      <c r="K4" s="252"/>
      <c r="L4" s="252"/>
      <c r="M4" s="252"/>
      <c r="N4" s="42"/>
      <c r="O4" s="49"/>
      <c r="P4" s="287">
        <f>SUM(G4:O4)</f>
        <v>409</v>
      </c>
      <c r="Q4" s="241">
        <f>ROUNDDOWN((210-F4)*0.8,0)*3</f>
        <v>504</v>
      </c>
      <c r="R4" s="241">
        <f>SUM(G4:I4)</f>
        <v>409</v>
      </c>
    </row>
    <row r="5" spans="1:18" s="27" customFormat="1" ht="15.75" x14ac:dyDescent="0.25">
      <c r="A5" s="4">
        <v>3</v>
      </c>
      <c r="B5" s="244"/>
      <c r="C5" s="244"/>
      <c r="D5" s="244"/>
      <c r="E5" s="244"/>
      <c r="F5" s="244"/>
      <c r="G5" s="234"/>
      <c r="H5" s="234"/>
      <c r="I5" s="234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504</v>
      </c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/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504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4">
    <filterColumn colId="9" showButton="0"/>
    <filterColumn colId="10" showButton="0"/>
    <sortState ref="B4:R4">
      <sortCondition descending="1" ref="R3:R4"/>
    </sortState>
  </autoFilter>
  <mergeCells count="10">
    <mergeCell ref="P1:P2"/>
    <mergeCell ref="Q1:Q2"/>
    <mergeCell ref="R1:R2"/>
    <mergeCell ref="A33:O33"/>
    <mergeCell ref="K1:M2"/>
    <mergeCell ref="B1:B2"/>
    <mergeCell ref="C1:C2"/>
    <mergeCell ref="D1:D2"/>
    <mergeCell ref="E1:E2"/>
    <mergeCell ref="F1:F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65-69 Female&amp;R&amp;12Page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topLeftCell="A2" zoomScaleNormal="100" workbookViewId="0">
      <selection activeCell="C31" sqref="C31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('65-69 Female Hdcp Qualifier'!B3)</f>
        <v>Runyan</v>
      </c>
      <c r="C3" s="233" t="str">
        <f>('65-69 Female Hdcp Qualifier'!C3)</f>
        <v>Debbie</v>
      </c>
      <c r="D3" s="233">
        <f>('65-69 Female Hdcp Qualifier'!D3)</f>
        <v>0</v>
      </c>
      <c r="E3" s="233">
        <f>('65-69 Female Hdcp Qualifier'!E3)</f>
        <v>0</v>
      </c>
      <c r="F3" s="233">
        <f>('65-69 Female Hdcp Qualifier'!F3)</f>
        <v>0</v>
      </c>
      <c r="G3" s="164">
        <f>('65-69 Female Hdcp Qualifier'!G3)</f>
        <v>144</v>
      </c>
      <c r="H3" s="164">
        <f>('65-69 Female Hdcp Qualifier'!H3)</f>
        <v>165</v>
      </c>
      <c r="I3" s="164">
        <f>('65-69 Female Hdcp Qualifier'!I3)</f>
        <v>155</v>
      </c>
      <c r="J3" s="15">
        <f>SUM(G3:I3)</f>
        <v>464</v>
      </c>
      <c r="K3" s="40"/>
      <c r="L3" s="274"/>
      <c r="M3" s="40"/>
      <c r="N3" s="241">
        <f>ROUNDDOWN((210-F3)*0.8,0)*3</f>
        <v>504</v>
      </c>
      <c r="O3" s="306">
        <f>SUM(G3:I3)</f>
        <v>464</v>
      </c>
    </row>
    <row r="4" spans="1:15" ht="16.5" thickBot="1" x14ac:dyDescent="0.3">
      <c r="A4" s="4">
        <v>2</v>
      </c>
      <c r="B4" s="233" t="str">
        <f>('65-69 Female Hdcp Qualifier'!B4)</f>
        <v>Ditlow</v>
      </c>
      <c r="C4" s="233" t="str">
        <f>('65-69 Female Hdcp Qualifier'!C4)</f>
        <v>Linda</v>
      </c>
      <c r="D4" s="233">
        <f>('65-69 Female Hdcp Qualifier'!D4)</f>
        <v>0</v>
      </c>
      <c r="E4" s="233">
        <f>('65-69 Female Hdcp Qualifier'!E4)</f>
        <v>0</v>
      </c>
      <c r="F4" s="233">
        <f>('65-69 Female Hdcp Qualifier'!F5)</f>
        <v>0</v>
      </c>
      <c r="G4" s="164">
        <f>('65-69 Female Hdcp Qualifier'!G4)</f>
        <v>138</v>
      </c>
      <c r="H4" s="164">
        <f>('65-69 Female Hdcp Qualifier'!H4)</f>
        <v>132</v>
      </c>
      <c r="I4" s="164">
        <f>('65-69 Female Hdcp Qualifier'!I4)</f>
        <v>139</v>
      </c>
      <c r="J4" s="280">
        <f>SUM(G4:I4)</f>
        <v>409</v>
      </c>
      <c r="K4" s="128"/>
      <c r="L4" s="318"/>
      <c r="M4" s="128"/>
      <c r="N4" s="241">
        <f>ROUNDDOWN((210-F4)*0.8,0)*3</f>
        <v>504</v>
      </c>
      <c r="O4" s="306">
        <f t="shared" ref="O4" si="0">SUM(G4:I4)</f>
        <v>409</v>
      </c>
    </row>
    <row r="5" spans="1:15" ht="16.5" thickBot="1" x14ac:dyDescent="0.3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51"/>
      <c r="L5" s="213"/>
      <c r="M5" s="13"/>
      <c r="N5" s="241"/>
      <c r="O5" s="306"/>
    </row>
    <row r="6" spans="1:15" ht="15.75" x14ac:dyDescent="0.25">
      <c r="A6" s="4">
        <v>4</v>
      </c>
      <c r="B6" s="233"/>
      <c r="C6" s="233"/>
      <c r="D6" s="233"/>
      <c r="E6" s="233"/>
      <c r="F6" s="233"/>
      <c r="G6" s="233"/>
      <c r="H6" s="233"/>
      <c r="I6" s="233"/>
      <c r="J6" s="280"/>
      <c r="K6" s="233"/>
      <c r="L6" s="233"/>
      <c r="M6" s="233"/>
      <c r="N6" s="233"/>
      <c r="O6" s="306"/>
    </row>
    <row r="7" spans="1:15" ht="15.75" x14ac:dyDescent="0.25">
      <c r="A7" s="4">
        <v>5</v>
      </c>
      <c r="B7" s="233"/>
      <c r="C7" s="233"/>
      <c r="D7" s="233"/>
      <c r="E7" s="233"/>
      <c r="F7" s="233"/>
      <c r="G7" s="28"/>
      <c r="H7" s="28"/>
      <c r="I7" s="28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('65-69 Female Hdcp Finals'!B3:B3)</f>
        <v>Runyan</v>
      </c>
      <c r="C27" s="319" t="str">
        <f>('65-69 Female Hdcp Finals'!C3:C3)</f>
        <v>Debbie</v>
      </c>
      <c r="D27" s="319">
        <f>('65-69 Female Hdcp Finals'!D3:D3)</f>
        <v>0</v>
      </c>
      <c r="E27" s="319">
        <f>('65-69 Female Hdcp Finals'!E3:E3)</f>
        <v>0</v>
      </c>
      <c r="F27" s="319">
        <f>('65-69 Female Hdcp Finals'!F3:F3)</f>
        <v>0</v>
      </c>
      <c r="G27" s="319">
        <f>('65-69 Female Hdcp Finals'!G3:G3)</f>
        <v>144</v>
      </c>
      <c r="H27" s="319">
        <f>('65-69 Female Hdcp Finals'!H3:H3)</f>
        <v>165</v>
      </c>
      <c r="I27" s="319">
        <f>('65-69 Female Hdcp Finals'!I3:I3)</f>
        <v>155</v>
      </c>
      <c r="J27" s="319">
        <f>('65-69 Female Hdcp Finals'!J3:J3)</f>
        <v>464</v>
      </c>
      <c r="K27" s="319">
        <f>('65-69 Female Hdcp Finals'!K3:K3)</f>
        <v>0</v>
      </c>
      <c r="L27" s="319">
        <f>('65-69 Female Hdcp Finals'!L3:L3)</f>
        <v>0</v>
      </c>
      <c r="M27" s="319">
        <f>('65-69 Female Hdcp Finals'!M3:M3)</f>
        <v>0</v>
      </c>
      <c r="N27" s="319">
        <f>('65-69 Female Hdcp Finals'!N3:N3)</f>
        <v>504</v>
      </c>
      <c r="O27" s="319">
        <f>('65-69 Female Hdcp Finals'!O3:O3)</f>
        <v>464</v>
      </c>
    </row>
    <row r="28" spans="1:15" ht="15.75" x14ac:dyDescent="0.25">
      <c r="A28" s="98" t="s">
        <v>10</v>
      </c>
      <c r="B28" s="32" t="str">
        <f>('65-69 Female Hdcp Finals'!B4:B4)</f>
        <v>Ditlow</v>
      </c>
      <c r="C28" s="32" t="str">
        <f>('65-69 Female Hdcp Finals'!C4:C4)</f>
        <v>Linda</v>
      </c>
      <c r="D28" s="32">
        <f>('65-69 Female Hdcp Finals'!D4:D4)</f>
        <v>0</v>
      </c>
      <c r="E28" s="32">
        <f>('65-69 Female Hdcp Finals'!E4:E4)</f>
        <v>0</v>
      </c>
      <c r="F28" s="32">
        <f>('65-69 Female Hdcp Finals'!F4:F4)</f>
        <v>0</v>
      </c>
      <c r="G28" s="32">
        <f>('65-69 Female Hdcp Finals'!G4:G4)</f>
        <v>138</v>
      </c>
      <c r="H28" s="32">
        <f>('65-69 Female Hdcp Finals'!H4:H4)</f>
        <v>132</v>
      </c>
      <c r="I28" s="32">
        <f>('65-69 Female Hdcp Finals'!I4:I4)</f>
        <v>139</v>
      </c>
      <c r="J28" s="32">
        <f>('65-69 Female Hdcp Finals'!J4:J4)</f>
        <v>409</v>
      </c>
      <c r="K28" s="32">
        <f>('65-69 Female Hdcp Finals'!K4:K4)</f>
        <v>0</v>
      </c>
      <c r="L28" s="32">
        <f>('65-69 Female Hdcp Finals'!L4:L4)</f>
        <v>0</v>
      </c>
      <c r="M28" s="32">
        <f>('65-69 Female Hdcp Finals'!M4:M4)</f>
        <v>0</v>
      </c>
      <c r="N28" s="32">
        <f>('65-69 Female Hdcp Finals'!N4:N4)</f>
        <v>504</v>
      </c>
      <c r="O28" s="32">
        <f>('65-69 Female Hdcp Finals'!O4:O4)</f>
        <v>409</v>
      </c>
    </row>
    <row r="29" spans="1:15" ht="16.5" thickBot="1" x14ac:dyDescent="0.3">
      <c r="A29" s="99" t="s">
        <v>11</v>
      </c>
      <c r="B29" s="36">
        <f>('65-69 Female Hdcp Finals'!B5:B5)</f>
        <v>0</v>
      </c>
      <c r="C29" s="36">
        <f>('65-69 Female Hdcp Finals'!C5:C5)</f>
        <v>0</v>
      </c>
      <c r="D29" s="36">
        <f>('65-69 Female Hdcp Finals'!D5:D5)</f>
        <v>0</v>
      </c>
      <c r="E29" s="36">
        <f>('65-69 Female Hdcp Finals'!E5:E5)</f>
        <v>0</v>
      </c>
      <c r="F29" s="36">
        <f>('65-69 Female Hdcp Finals'!F5:F5)</f>
        <v>0</v>
      </c>
      <c r="G29" s="36">
        <f>('65-69 Female Hdcp Finals'!G5:G5)</f>
        <v>0</v>
      </c>
      <c r="H29" s="36">
        <f>('65-69 Female Hdcp Finals'!H5:H5)</f>
        <v>0</v>
      </c>
      <c r="I29" s="36">
        <f>('65-69 Female Hdcp Finals'!I5:I5)</f>
        <v>0</v>
      </c>
      <c r="J29" s="36">
        <f>('65-69 Female Hdcp Finals'!J5:J5)</f>
        <v>0</v>
      </c>
      <c r="K29" s="36">
        <f>('65-69 Female Hdcp Finals'!K5:K5)</f>
        <v>0</v>
      </c>
      <c r="L29" s="36">
        <f>('65-69 Female Hdcp Finals'!L5:L5)</f>
        <v>0</v>
      </c>
      <c r="M29" s="36">
        <f>('65-69 Female Hdcp Finals'!M5:M5)</f>
        <v>0</v>
      </c>
      <c r="N29" s="36">
        <f>('65-69 Female Hdcp Finals'!N5:N5)</f>
        <v>0</v>
      </c>
      <c r="O29" s="36">
        <f>('65-69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autoFilter ref="B1:O7">
    <filterColumn colId="9" showButton="0"/>
    <filterColumn colId="10" showButton="0"/>
    <sortState ref="B4:O7">
      <sortCondition descending="1" ref="O3:O7"/>
    </sortState>
  </autoFilter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65-69 Female&amp;R&amp;12Page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R7" sqref="R7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10.710937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357" t="s">
        <v>160</v>
      </c>
      <c r="C3" s="357" t="s">
        <v>159</v>
      </c>
      <c r="D3" s="357"/>
      <c r="E3" s="362"/>
      <c r="F3" s="362"/>
      <c r="G3" s="295">
        <v>204</v>
      </c>
      <c r="H3" s="295">
        <v>212</v>
      </c>
      <c r="I3" s="295">
        <v>206</v>
      </c>
      <c r="J3" s="251"/>
      <c r="K3" s="241"/>
      <c r="L3" s="241"/>
      <c r="M3" s="241"/>
      <c r="N3" s="242"/>
      <c r="O3" s="242"/>
      <c r="P3" s="307">
        <f>SUM(G3:O3)</f>
        <v>622</v>
      </c>
      <c r="Q3" s="241">
        <f>ROUNDDOWN((210-F3)*0.8,0)*3</f>
        <v>504</v>
      </c>
      <c r="R3" s="241">
        <f>SUM(G3:I3)</f>
        <v>622</v>
      </c>
    </row>
    <row r="4" spans="1:18" s="27" customFormat="1" ht="15.75" x14ac:dyDescent="0.25">
      <c r="A4" s="4">
        <v>2</v>
      </c>
      <c r="B4" s="244" t="s">
        <v>161</v>
      </c>
      <c r="C4" s="244" t="s">
        <v>162</v>
      </c>
      <c r="D4" s="293"/>
      <c r="E4" s="244"/>
      <c r="F4" s="244"/>
      <c r="G4" s="233">
        <v>212</v>
      </c>
      <c r="H4" s="233">
        <v>203</v>
      </c>
      <c r="I4" s="233">
        <v>175</v>
      </c>
      <c r="J4" s="234"/>
      <c r="K4" s="252"/>
      <c r="L4" s="252"/>
      <c r="M4" s="252"/>
      <c r="N4" s="42"/>
      <c r="O4" s="49"/>
      <c r="P4" s="287">
        <f>SUM(G4:O4)</f>
        <v>590</v>
      </c>
      <c r="Q4" s="241">
        <f>ROUNDDOWN((210-F4)*0.8,0)*3</f>
        <v>504</v>
      </c>
      <c r="R4" s="241">
        <f>SUM(G4:I4)</f>
        <v>590</v>
      </c>
    </row>
    <row r="5" spans="1:18" s="27" customFormat="1" ht="15.75" x14ac:dyDescent="0.25">
      <c r="A5" s="4">
        <v>3</v>
      </c>
      <c r="B5" s="233" t="s">
        <v>163</v>
      </c>
      <c r="C5" s="233" t="s">
        <v>164</v>
      </c>
      <c r="D5" s="233"/>
      <c r="E5" s="233"/>
      <c r="F5" s="233"/>
      <c r="G5" s="233">
        <v>202</v>
      </c>
      <c r="H5" s="233">
        <v>166</v>
      </c>
      <c r="I5" s="233">
        <v>195</v>
      </c>
      <c r="J5" s="234"/>
      <c r="K5" s="241"/>
      <c r="L5" s="241"/>
      <c r="M5" s="241"/>
      <c r="N5" s="42"/>
      <c r="O5" s="49"/>
      <c r="P5" s="287">
        <f>SUM(G5:O5)</f>
        <v>563</v>
      </c>
      <c r="Q5" s="241">
        <f>ROUNDDOWN((210-F5)*0.8,0)*3</f>
        <v>504</v>
      </c>
      <c r="R5" s="241">
        <f>SUM(G5:I5)</f>
        <v>563</v>
      </c>
    </row>
    <row r="6" spans="1:18" s="27" customFormat="1" ht="15.75" x14ac:dyDescent="0.25">
      <c r="A6" s="4">
        <v>4</v>
      </c>
      <c r="B6" s="14" t="s">
        <v>156</v>
      </c>
      <c r="C6" s="14" t="s">
        <v>158</v>
      </c>
      <c r="D6" s="14"/>
      <c r="E6" s="14"/>
      <c r="F6" s="14"/>
      <c r="G6" s="28">
        <v>161</v>
      </c>
      <c r="H6" s="28">
        <v>215</v>
      </c>
      <c r="I6" s="28">
        <v>168</v>
      </c>
      <c r="J6" s="12"/>
      <c r="K6" s="51"/>
      <c r="L6" s="51"/>
      <c r="M6" s="51"/>
      <c r="N6" s="51"/>
      <c r="O6" s="96"/>
      <c r="P6" s="287">
        <f>SUM(G6:O6)</f>
        <v>544</v>
      </c>
      <c r="Q6" s="241">
        <f>ROUNDDOWN((210-F6)*0.8,0)*3</f>
        <v>504</v>
      </c>
      <c r="R6" s="241">
        <f>SUM(G6:I6)</f>
        <v>544</v>
      </c>
    </row>
    <row r="7" spans="1:18" s="27" customFormat="1" ht="15.75" x14ac:dyDescent="0.25">
      <c r="A7" s="4">
        <v>5</v>
      </c>
      <c r="B7" s="14" t="s">
        <v>175</v>
      </c>
      <c r="C7" s="14" t="s">
        <v>151</v>
      </c>
      <c r="D7" s="14"/>
      <c r="E7" s="14"/>
      <c r="F7" s="14"/>
      <c r="G7" s="28">
        <v>128</v>
      </c>
      <c r="H7" s="28">
        <v>172</v>
      </c>
      <c r="I7" s="28">
        <v>130</v>
      </c>
      <c r="J7" s="12"/>
      <c r="K7" s="51"/>
      <c r="L7" s="13"/>
      <c r="M7" s="13"/>
      <c r="N7" s="51"/>
      <c r="O7" s="96"/>
      <c r="P7" s="287">
        <f t="shared" ref="P7:P10" si="0">SUM(G7:O7)</f>
        <v>430</v>
      </c>
      <c r="Q7" s="241">
        <f t="shared" ref="Q7:Q8" si="1">ROUNDDOWN((210-F7)*0.8,0)*3</f>
        <v>504</v>
      </c>
      <c r="R7" s="241">
        <f>SUM(G7:I7)</f>
        <v>430</v>
      </c>
    </row>
    <row r="8" spans="1:18" s="27" customFormat="1" ht="15.75" x14ac:dyDescent="0.25">
      <c r="A8" s="4">
        <v>6</v>
      </c>
      <c r="B8" s="256"/>
      <c r="C8" s="256"/>
      <c r="D8" s="256"/>
      <c r="E8" s="256"/>
      <c r="F8" s="248"/>
      <c r="G8" s="233"/>
      <c r="H8" s="233"/>
      <c r="I8" s="233"/>
      <c r="J8" s="234"/>
      <c r="K8" s="241"/>
      <c r="L8" s="242"/>
      <c r="M8" s="242"/>
      <c r="N8" s="277"/>
      <c r="O8" s="296"/>
      <c r="P8" s="287">
        <f t="shared" si="0"/>
        <v>0</v>
      </c>
      <c r="Q8" s="241">
        <f t="shared" si="1"/>
        <v>504</v>
      </c>
      <c r="R8" s="241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>
        <f t="shared" si="0"/>
        <v>0</v>
      </c>
      <c r="Q9" s="287"/>
      <c r="R9" s="241"/>
    </row>
    <row r="10" spans="1:18" s="27" customFormat="1" ht="15.75" x14ac:dyDescent="0.25">
      <c r="A10" s="4">
        <v>8</v>
      </c>
      <c r="B10" s="244"/>
      <c r="C10" s="244"/>
      <c r="D10" s="244"/>
      <c r="E10" s="244"/>
      <c r="F10" s="244"/>
      <c r="G10" s="233"/>
      <c r="H10" s="233"/>
      <c r="I10" s="233"/>
      <c r="J10" s="234"/>
      <c r="K10" s="241"/>
      <c r="L10" s="242"/>
      <c r="M10" s="242"/>
      <c r="N10" s="277"/>
      <c r="O10" s="296"/>
      <c r="P10" s="287">
        <f t="shared" si="0"/>
        <v>0</v>
      </c>
      <c r="Q10" s="361">
        <f>ROUNDDOWN((210-F10)*0.8,0)*3</f>
        <v>504</v>
      </c>
      <c r="R10" s="241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6">
    <filterColumn colId="9" showButton="0"/>
    <filterColumn colId="10" showButton="0"/>
    <sortState ref="B4:R6">
      <sortCondition descending="1" ref="R3:R6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65-69 Male&amp;R&amp;12Page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D20" sqref="D20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14" t="str">
        <f>('65-69 Male Hdcp Qualifier'!B3)</f>
        <v>Howell</v>
      </c>
      <c r="C3" s="14" t="str">
        <f>('65-69 Male Hdcp Qualifier'!C3)</f>
        <v>Ronald</v>
      </c>
      <c r="D3" s="14">
        <f>('65-69 Male Hdcp Qualifier'!D3)</f>
        <v>0</v>
      </c>
      <c r="E3" s="14">
        <f>('65-69 Male Hdcp Qualifier'!E3)</f>
        <v>0</v>
      </c>
      <c r="F3" s="233">
        <f>('65-69 Male Hdcp Qualifier'!F9)</f>
        <v>0</v>
      </c>
      <c r="G3" s="164">
        <f>('65-69 Male Hdcp Qualifier'!G3)</f>
        <v>204</v>
      </c>
      <c r="H3" s="164">
        <f>('65-69 Male Hdcp Qualifier'!H3)</f>
        <v>212</v>
      </c>
      <c r="I3" s="164">
        <f>('65-69 Male Hdcp Qualifier'!I3)</f>
        <v>206</v>
      </c>
      <c r="J3" s="12"/>
      <c r="K3" s="40"/>
      <c r="L3" s="274"/>
      <c r="M3" s="40"/>
      <c r="N3" s="51"/>
      <c r="O3" s="353">
        <f t="shared" ref="O3:O7" si="0">SUM(G3:I3)</f>
        <v>622</v>
      </c>
    </row>
    <row r="4" spans="1:15" ht="15.75" x14ac:dyDescent="0.25">
      <c r="A4" s="4">
        <v>2</v>
      </c>
      <c r="B4" s="14" t="str">
        <f>('65-69 Male Hdcp Qualifier'!B4)</f>
        <v>Ricci</v>
      </c>
      <c r="C4" s="14" t="str">
        <f>('65-69 Male Hdcp Qualifier'!C4)</f>
        <v>Cesare</v>
      </c>
      <c r="D4" s="14">
        <f>('65-69 Male Hdcp Qualifier'!D4)</f>
        <v>0</v>
      </c>
      <c r="E4" s="14">
        <f>('65-69 Male Hdcp Qualifier'!E4)</f>
        <v>0</v>
      </c>
      <c r="F4" s="233">
        <f>('65-69 Male Hdcp Qualifier'!F7)</f>
        <v>0</v>
      </c>
      <c r="G4" s="164">
        <f>('65-69 Male Hdcp Qualifier'!G4)</f>
        <v>212</v>
      </c>
      <c r="H4" s="164">
        <f>('65-69 Male Hdcp Qualifier'!H4)</f>
        <v>203</v>
      </c>
      <c r="I4" s="164">
        <f>('65-69 Male Hdcp Qualifier'!I4)</f>
        <v>175</v>
      </c>
      <c r="J4" s="280">
        <f>SUM(G4:I4)</f>
        <v>590</v>
      </c>
      <c r="K4" s="128"/>
      <c r="L4" s="318"/>
      <c r="M4" s="128"/>
      <c r="N4" s="241">
        <f>ROUNDDOWN((210-F4)*0.8,0)*3</f>
        <v>504</v>
      </c>
      <c r="O4" s="130">
        <f t="shared" si="0"/>
        <v>590</v>
      </c>
    </row>
    <row r="5" spans="1:15" ht="15.75" x14ac:dyDescent="0.25">
      <c r="A5" s="4">
        <v>3</v>
      </c>
      <c r="B5" s="14" t="str">
        <f>('65-69 Male Hdcp Qualifier'!B5)</f>
        <v>Rider Jr</v>
      </c>
      <c r="C5" s="14" t="str">
        <f>('65-69 Male Hdcp Qualifier'!C5)</f>
        <v>Gerald</v>
      </c>
      <c r="D5" s="14">
        <f>('65-69 Male Hdcp Qualifier'!D5)</f>
        <v>0</v>
      </c>
      <c r="E5" s="14">
        <f>('65-69 Male Hdcp Qualifier'!E5)</f>
        <v>0</v>
      </c>
      <c r="F5" s="233">
        <f>('65-69 Male Hdcp Qualifier'!F3)</f>
        <v>0</v>
      </c>
      <c r="G5" s="164">
        <f>('65-69 Male Hdcp Qualifier'!G5)</f>
        <v>202</v>
      </c>
      <c r="H5" s="164">
        <f>('65-69 Male Hdcp Qualifier'!H5)</f>
        <v>166</v>
      </c>
      <c r="I5" s="164">
        <f>('65-69 Male Hdcp Qualifier'!I5)</f>
        <v>195</v>
      </c>
      <c r="J5" s="280">
        <f>SUM(G5:I5)</f>
        <v>563</v>
      </c>
      <c r="K5" s="51"/>
      <c r="L5" s="213"/>
      <c r="M5" s="13"/>
      <c r="N5" s="241">
        <f>ROUNDDOWN((210-F5)*0.8,0)*3</f>
        <v>504</v>
      </c>
      <c r="O5" s="131">
        <f t="shared" si="0"/>
        <v>563</v>
      </c>
    </row>
    <row r="6" spans="1:15" ht="15.75" x14ac:dyDescent="0.25">
      <c r="A6" s="4">
        <v>4</v>
      </c>
      <c r="B6" s="14" t="str">
        <f>('65-69 Male Hdcp Qualifier'!B6)</f>
        <v>Williams</v>
      </c>
      <c r="C6" s="14" t="str">
        <f>('65-69 Male Hdcp Qualifier'!C6)</f>
        <v>Walter</v>
      </c>
      <c r="D6" s="14">
        <f>('65-69 Male Hdcp Qualifier'!D6)</f>
        <v>0</v>
      </c>
      <c r="E6" s="14">
        <f>('65-69 Male Hdcp Qualifier'!E6)</f>
        <v>0</v>
      </c>
      <c r="F6" s="233">
        <f>('65-69 Male Hdcp Qualifier'!F5)</f>
        <v>0</v>
      </c>
      <c r="G6" s="164">
        <f>('65-69 Male Hdcp Qualifier'!G6)</f>
        <v>161</v>
      </c>
      <c r="H6" s="164">
        <f>('65-69 Male Hdcp Qualifier'!H6)</f>
        <v>215</v>
      </c>
      <c r="I6" s="164">
        <f>('65-69 Male Hdcp Qualifier'!I6)</f>
        <v>168</v>
      </c>
      <c r="J6" s="280">
        <f>SUM(G6:I6)</f>
        <v>544</v>
      </c>
      <c r="K6" s="128"/>
      <c r="L6" s="212"/>
      <c r="M6" s="129"/>
      <c r="N6" s="241">
        <f>ROUNDDOWN((210-F6)*0.8,0)*3</f>
        <v>504</v>
      </c>
      <c r="O6" s="131">
        <f t="shared" si="0"/>
        <v>544</v>
      </c>
    </row>
    <row r="7" spans="1:15" ht="15.75" x14ac:dyDescent="0.25">
      <c r="A7" s="4">
        <v>5</v>
      </c>
      <c r="B7" s="14" t="str">
        <f>('65-69 Male Hdcp Qualifier'!B7)</f>
        <v>Ditlow</v>
      </c>
      <c r="C7" s="14" t="str">
        <f>('65-69 Male Hdcp Qualifier'!C7)</f>
        <v>Richard</v>
      </c>
      <c r="D7" s="14">
        <f>('65-69 Male Hdcp Qualifier'!D7)</f>
        <v>0</v>
      </c>
      <c r="E7" s="14">
        <f>('65-69 Male Hdcp Qualifier'!E7)</f>
        <v>0</v>
      </c>
      <c r="F7" s="233">
        <f>('65-69 Male Hdcp Qualifier'!F8)</f>
        <v>0</v>
      </c>
      <c r="G7" s="164">
        <f>('65-69 Male Hdcp Qualifier'!G7)</f>
        <v>128</v>
      </c>
      <c r="H7" s="164">
        <f>('65-69 Male Hdcp Qualifier'!H7)</f>
        <v>172</v>
      </c>
      <c r="I7" s="164">
        <f>('65-69 Male Hdcp Qualifier'!I7)</f>
        <v>130</v>
      </c>
      <c r="J7" s="14"/>
      <c r="K7" s="51"/>
      <c r="L7" s="213"/>
      <c r="M7" s="13"/>
      <c r="N7" s="51"/>
      <c r="O7" s="131">
        <f t="shared" si="0"/>
        <v>430</v>
      </c>
    </row>
    <row r="8" spans="1:15" ht="15.75" x14ac:dyDescent="0.25">
      <c r="A8" s="4">
        <v>6</v>
      </c>
      <c r="B8" s="14"/>
      <c r="C8" s="14"/>
      <c r="D8" s="14"/>
      <c r="E8" s="14"/>
      <c r="F8" s="233"/>
      <c r="G8" s="164"/>
      <c r="H8" s="164"/>
      <c r="I8" s="164"/>
      <c r="J8" s="15"/>
      <c r="K8" s="51"/>
      <c r="L8" s="213"/>
      <c r="M8" s="13"/>
      <c r="N8" s="242"/>
      <c r="O8" s="131"/>
    </row>
    <row r="9" spans="1:15" ht="15.75" x14ac:dyDescent="0.25">
      <c r="A9" s="4">
        <v>7</v>
      </c>
      <c r="B9" s="14"/>
      <c r="C9" s="14"/>
      <c r="D9" s="14"/>
      <c r="E9" s="14"/>
      <c r="F9" s="233"/>
      <c r="G9" s="164"/>
      <c r="H9" s="164"/>
      <c r="I9" s="164"/>
      <c r="J9" s="15"/>
      <c r="K9" s="51"/>
      <c r="L9" s="213"/>
      <c r="M9" s="13"/>
      <c r="N9" s="242"/>
      <c r="O9" s="131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14"/>
      <c r="H10" s="14"/>
      <c r="I10" s="14"/>
      <c r="J10" s="12"/>
      <c r="K10" s="51"/>
      <c r="L10" s="213"/>
      <c r="M10" s="13"/>
      <c r="N10" s="13"/>
      <c r="O10" s="131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 t="s">
        <v>191</v>
      </c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('65-69 Male Hdcp Finals'!B3:B3)</f>
        <v>Howell</v>
      </c>
      <c r="C27" s="319" t="str">
        <f>('65-69 Male Hdcp Finals'!C3:C3)</f>
        <v>Ronald</v>
      </c>
      <c r="D27" s="319">
        <f>('65-69 Male Hdcp Finals'!D3:D3)</f>
        <v>0</v>
      </c>
      <c r="E27" s="319">
        <f>('65-69 Male Hdcp Finals'!E3:E3)</f>
        <v>0</v>
      </c>
      <c r="F27" s="319">
        <f>('65-69 Male Hdcp Finals'!F3:F3)</f>
        <v>0</v>
      </c>
      <c r="G27" s="319">
        <f>('65-69 Male Hdcp Finals'!G3:G3)</f>
        <v>204</v>
      </c>
      <c r="H27" s="319">
        <f>('65-69 Male Hdcp Finals'!H3:H3)</f>
        <v>212</v>
      </c>
      <c r="I27" s="319">
        <f>('65-69 Male Hdcp Finals'!I3:I3)</f>
        <v>206</v>
      </c>
      <c r="J27" s="319">
        <f>('65-69 Male Hdcp Finals'!J3:J3)</f>
        <v>0</v>
      </c>
      <c r="K27" s="319">
        <f>('65-69 Male Hdcp Finals'!K3:K3)</f>
        <v>0</v>
      </c>
      <c r="L27" s="319">
        <f>('65-69 Male Hdcp Finals'!L3:L3)</f>
        <v>0</v>
      </c>
      <c r="M27" s="319">
        <f>('65-69 Male Hdcp Finals'!M3:M3)</f>
        <v>0</v>
      </c>
      <c r="N27" s="319">
        <f>('65-69 Male Hdcp Finals'!N3:N3)</f>
        <v>0</v>
      </c>
      <c r="O27" s="319">
        <f>('65-69 Male Hdcp Finals'!O3:O3)</f>
        <v>622</v>
      </c>
    </row>
    <row r="28" spans="1:15" ht="15.75" x14ac:dyDescent="0.25">
      <c r="A28" s="98" t="s">
        <v>10</v>
      </c>
      <c r="B28" s="32" t="str">
        <f>('65-69 Male Hdcp Finals'!B4:B4)</f>
        <v>Ricci</v>
      </c>
      <c r="C28" s="32" t="str">
        <f>('65-69 Male Hdcp Finals'!C4:C4)</f>
        <v>Cesare</v>
      </c>
      <c r="D28" s="32">
        <f>('65-69 Male Hdcp Finals'!D4:D4)</f>
        <v>0</v>
      </c>
      <c r="E28" s="32">
        <f>('65-69 Male Hdcp Finals'!E4:E4)</f>
        <v>0</v>
      </c>
      <c r="F28" s="32">
        <f>('65-69 Male Hdcp Finals'!F4:F4)</f>
        <v>0</v>
      </c>
      <c r="G28" s="32">
        <f>('65-69 Male Hdcp Finals'!G4:G4)</f>
        <v>212</v>
      </c>
      <c r="H28" s="32">
        <f>('65-69 Male Hdcp Finals'!H4:H4)</f>
        <v>203</v>
      </c>
      <c r="I28" s="32">
        <f>('65-69 Male Hdcp Finals'!I4:I4)</f>
        <v>175</v>
      </c>
      <c r="J28" s="32">
        <f>('65-69 Male Hdcp Finals'!J4:J4)</f>
        <v>590</v>
      </c>
      <c r="K28" s="32">
        <f>('65-69 Male Hdcp Finals'!K4:K4)</f>
        <v>0</v>
      </c>
      <c r="L28" s="32">
        <f>('65-69 Male Hdcp Finals'!L4:L4)</f>
        <v>0</v>
      </c>
      <c r="M28" s="32">
        <f>('65-69 Male Hdcp Finals'!M4:M4)</f>
        <v>0</v>
      </c>
      <c r="N28" s="32">
        <f>('65-69 Male Hdcp Finals'!N4:N4)</f>
        <v>504</v>
      </c>
      <c r="O28" s="32">
        <f>('65-69 Male Hdcp Finals'!O4:O4)</f>
        <v>590</v>
      </c>
    </row>
    <row r="29" spans="1:15" ht="16.5" thickBot="1" x14ac:dyDescent="0.3">
      <c r="A29" s="99" t="s">
        <v>11</v>
      </c>
      <c r="B29" s="36" t="str">
        <f>('65-69 Male Hdcp Finals'!B5:B5)</f>
        <v>Rider Jr</v>
      </c>
      <c r="C29" s="36" t="str">
        <f>('65-69 Male Hdcp Finals'!C5:C5)</f>
        <v>Gerald</v>
      </c>
      <c r="D29" s="36">
        <f>('65-69 Male Hdcp Finals'!D5:D5)</f>
        <v>0</v>
      </c>
      <c r="E29" s="36">
        <f>('65-69 Male Hdcp Finals'!E5:E5)</f>
        <v>0</v>
      </c>
      <c r="F29" s="36">
        <f>('65-69 Male Hdcp Finals'!F5:F5)</f>
        <v>0</v>
      </c>
      <c r="G29" s="36">
        <f>('65-69 Male Hdcp Finals'!G5:G5)</f>
        <v>202</v>
      </c>
      <c r="H29" s="36">
        <f>('65-69 Male Hdcp Finals'!H5:H5)</f>
        <v>166</v>
      </c>
      <c r="I29" s="36">
        <f>('65-69 Male Hdcp Finals'!I5:I5)</f>
        <v>195</v>
      </c>
      <c r="J29" s="36">
        <f>('65-69 Male Hdcp Finals'!J5:J5)</f>
        <v>563</v>
      </c>
      <c r="K29" s="36">
        <f>('65-69 Male Hdcp Finals'!K5:K5)</f>
        <v>0</v>
      </c>
      <c r="L29" s="36">
        <f>('65-69 Male Hdcp Finals'!L5:L5)</f>
        <v>0</v>
      </c>
      <c r="M29" s="36">
        <f>('65-69 Male Hdcp Finals'!M5:M5)</f>
        <v>0</v>
      </c>
      <c r="N29" s="36">
        <f>('65-69 Male Hdcp Finals'!N5:N5)</f>
        <v>504</v>
      </c>
      <c r="O29" s="36">
        <f>('65-69 Male Hdcp Finals'!O5:O5)</f>
        <v>563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Games&amp;R&amp;12Finals Round</oddHeader>
    <oddFooter>&amp;L&amp;12Printed &amp;D
Time &amp;T&amp;C&amp;"Arial,Bold Italic"&amp;12 65-69 Male - Handicap Finals&amp;R&amp;12Page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D11" sqref="D11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 t="s">
        <v>182</v>
      </c>
      <c r="C3" s="293" t="s">
        <v>181</v>
      </c>
      <c r="D3" s="293"/>
      <c r="E3" s="294"/>
      <c r="F3" s="294"/>
      <c r="G3" s="295">
        <v>173</v>
      </c>
      <c r="H3" s="295">
        <v>153</v>
      </c>
      <c r="I3" s="295">
        <v>172</v>
      </c>
      <c r="J3" s="251"/>
      <c r="K3" s="241"/>
      <c r="L3" s="241"/>
      <c r="M3" s="241"/>
      <c r="N3" s="277"/>
      <c r="O3" s="296"/>
      <c r="P3" s="307">
        <f>SUM(G3:O3)</f>
        <v>498</v>
      </c>
      <c r="Q3" s="241">
        <f>ROUNDDOWN((210-F3)*0.8,0)*3</f>
        <v>504</v>
      </c>
      <c r="R3" s="241">
        <f>SUM(G3:I3)</f>
        <v>498</v>
      </c>
    </row>
    <row r="4" spans="1:18" s="27" customFormat="1" ht="15.75" x14ac:dyDescent="0.25">
      <c r="A4" s="4">
        <v>2</v>
      </c>
      <c r="B4" s="244" t="s">
        <v>188</v>
      </c>
      <c r="C4" s="244" t="s">
        <v>140</v>
      </c>
      <c r="D4" s="293"/>
      <c r="E4" s="244"/>
      <c r="F4" s="244"/>
      <c r="G4" s="233">
        <v>146</v>
      </c>
      <c r="H4" s="233">
        <v>128</v>
      </c>
      <c r="I4" s="233">
        <v>99</v>
      </c>
      <c r="J4" s="234"/>
      <c r="K4" s="252"/>
      <c r="L4" s="252"/>
      <c r="M4" s="252"/>
      <c r="N4" s="42"/>
      <c r="O4" s="49"/>
      <c r="P4" s="287">
        <f>SUM(G4:O4)</f>
        <v>373</v>
      </c>
      <c r="Q4" s="241">
        <f>ROUNDDOWN((210-F4)*0.8,0)*3</f>
        <v>504</v>
      </c>
      <c r="R4" s="241">
        <f>SUM(G4:I4)</f>
        <v>373</v>
      </c>
    </row>
    <row r="5" spans="1:18" s="27" customFormat="1" ht="15.75" x14ac:dyDescent="0.25">
      <c r="A5" s="4">
        <v>3</v>
      </c>
      <c r="B5" s="233"/>
      <c r="C5" s="233"/>
      <c r="D5" s="233"/>
      <c r="E5" s="233"/>
      <c r="F5" s="233"/>
      <c r="G5" s="233"/>
      <c r="H5" s="233"/>
      <c r="I5" s="233"/>
      <c r="J5" s="234"/>
      <c r="K5" s="241"/>
      <c r="L5" s="241"/>
      <c r="M5" s="241"/>
      <c r="N5" s="42"/>
      <c r="O5" s="49"/>
      <c r="P5" s="287"/>
      <c r="Q5" s="241"/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/>
      <c r="G6" s="233"/>
      <c r="H6" s="233"/>
      <c r="I6" s="233"/>
      <c r="J6" s="234"/>
      <c r="K6" s="241"/>
      <c r="L6" s="241"/>
      <c r="M6" s="241"/>
      <c r="N6" s="42"/>
      <c r="O6" s="49"/>
      <c r="P6" s="287"/>
      <c r="Q6" s="241"/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4">
    <filterColumn colId="9" showButton="0"/>
    <filterColumn colId="10" showButton="0"/>
    <sortState ref="B4:R4">
      <sortCondition descending="1" ref="R3:R4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70-74 Female&amp;R&amp;12Page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C5" sqref="C5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('70-74 Female Hdcp Qualifier'!B3)</f>
        <v>Schonher</v>
      </c>
      <c r="C3" s="233" t="str">
        <f>('70-74 Female Hdcp Qualifier'!C3)</f>
        <v>Georgia</v>
      </c>
      <c r="D3" s="233">
        <f>('70-74 Female Hdcp Qualifier'!D3)</f>
        <v>0</v>
      </c>
      <c r="E3" s="233">
        <f>('70-74 Female Hdcp Qualifier'!E3)</f>
        <v>0</v>
      </c>
      <c r="F3" s="233">
        <f>('70-74 Female Hdcp Qualifier'!F3)</f>
        <v>0</v>
      </c>
      <c r="G3" s="233">
        <f>('70-74 Female Hdcp Qualifier'!G3)</f>
        <v>173</v>
      </c>
      <c r="H3" s="233">
        <f>('70-74 Female Hdcp Qualifier'!H3)</f>
        <v>153</v>
      </c>
      <c r="I3" s="233">
        <f>('70-74 Female Hdcp Qualifier'!I3)</f>
        <v>172</v>
      </c>
      <c r="J3" s="241">
        <f>('70-74 Female Hdcp Qualifier'!R3)</f>
        <v>498</v>
      </c>
      <c r="K3" s="40"/>
      <c r="L3" s="274"/>
      <c r="M3" s="40"/>
      <c r="N3" s="241">
        <f>ROUNDDOWN((210-F3)*0.8,0)*3</f>
        <v>504</v>
      </c>
      <c r="O3" s="306">
        <f>SUM(G3:I3)</f>
        <v>498</v>
      </c>
    </row>
    <row r="4" spans="1:15" ht="15.75" x14ac:dyDescent="0.25">
      <c r="A4" s="4">
        <v>2</v>
      </c>
      <c r="B4" s="233" t="str">
        <f>('70-74 Female Hdcp Qualifier'!B4)</f>
        <v>Forsyth</v>
      </c>
      <c r="C4" s="233" t="str">
        <f>('70-74 Female Hdcp Qualifier'!C4)</f>
        <v>Carol</v>
      </c>
      <c r="D4" s="233">
        <f>('70-74 Female Hdcp Qualifier'!D4)</f>
        <v>0</v>
      </c>
      <c r="E4" s="233">
        <f>('70-74 Female Hdcp Qualifier'!E4)</f>
        <v>0</v>
      </c>
      <c r="F4" s="233">
        <f>('70-74 Female Hdcp Qualifier'!F4)</f>
        <v>0</v>
      </c>
      <c r="G4" s="233">
        <f>('70-74 Female Hdcp Qualifier'!G4)</f>
        <v>146</v>
      </c>
      <c r="H4" s="233">
        <f>('70-74 Female Hdcp Qualifier'!H4)</f>
        <v>128</v>
      </c>
      <c r="I4" s="233">
        <f>('70-74 Female Hdcp Qualifier'!I4)</f>
        <v>99</v>
      </c>
      <c r="J4" s="241">
        <f>('70-74 Female Hdcp Qualifier'!R4)</f>
        <v>373</v>
      </c>
      <c r="K4" s="51"/>
      <c r="L4" s="279"/>
      <c r="M4" s="51"/>
      <c r="N4" s="241">
        <f>ROUNDDOWN((210-F4)*0.8,0)*3</f>
        <v>504</v>
      </c>
      <c r="O4" s="306">
        <f>SUM(G4:I4)</f>
        <v>373</v>
      </c>
    </row>
    <row r="5" spans="1:15" ht="15.75" x14ac:dyDescent="0.25">
      <c r="A5" s="4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128"/>
      <c r="L5" s="212"/>
      <c r="M5" s="129"/>
      <c r="N5" s="241"/>
      <c r="O5" s="131"/>
    </row>
    <row r="6" spans="1:15" ht="15.75" x14ac:dyDescent="0.25">
      <c r="A6" s="4">
        <v>4</v>
      </c>
      <c r="B6" s="233"/>
      <c r="C6" s="233"/>
      <c r="D6" s="233"/>
      <c r="E6" s="233"/>
      <c r="F6" s="233"/>
      <c r="G6" s="233"/>
      <c r="H6" s="233"/>
      <c r="I6" s="233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233"/>
      <c r="H7" s="233"/>
      <c r="I7" s="233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('70-74 Female Hdcp Finals'!B3:B3)</f>
        <v>Schonher</v>
      </c>
      <c r="C27" s="319" t="str">
        <f>('70-74 Female Hdcp Finals'!C3:C3)</f>
        <v>Georgia</v>
      </c>
      <c r="D27" s="319">
        <f>('70-74 Female Hdcp Finals'!D3:D3)</f>
        <v>0</v>
      </c>
      <c r="E27" s="319">
        <f>('70-74 Female Hdcp Finals'!E3:E3)</f>
        <v>0</v>
      </c>
      <c r="F27" s="319">
        <f>('70-74 Female Hdcp Finals'!F3:F3)</f>
        <v>0</v>
      </c>
      <c r="G27" s="319">
        <f>('70-74 Female Hdcp Finals'!G3:G3)</f>
        <v>173</v>
      </c>
      <c r="H27" s="319">
        <f>('70-74 Female Hdcp Finals'!H3:H3)</f>
        <v>153</v>
      </c>
      <c r="I27" s="319">
        <f>('70-74 Female Hdcp Finals'!I3:I3)</f>
        <v>172</v>
      </c>
      <c r="J27" s="319">
        <f>('70-74 Female Hdcp Finals'!J3:J3)</f>
        <v>498</v>
      </c>
      <c r="K27" s="319">
        <f>('70-74 Female Hdcp Finals'!K3:K3)</f>
        <v>0</v>
      </c>
      <c r="L27" s="319">
        <f>('70-74 Female Hdcp Finals'!L3:L3)</f>
        <v>0</v>
      </c>
      <c r="M27" s="319">
        <f>('70-74 Female Hdcp Finals'!M3:M3)</f>
        <v>0</v>
      </c>
      <c r="N27" s="319">
        <f>('70-74 Female Hdcp Finals'!N3:N3)</f>
        <v>504</v>
      </c>
      <c r="O27" s="319">
        <f>('70-74 Female Hdcp Finals'!O3:O3)</f>
        <v>498</v>
      </c>
    </row>
    <row r="28" spans="1:15" ht="15.75" x14ac:dyDescent="0.25">
      <c r="A28" s="98" t="s">
        <v>10</v>
      </c>
      <c r="B28" s="32" t="str">
        <f>('70-74 Female Hdcp Finals'!B4:B4)</f>
        <v>Forsyth</v>
      </c>
      <c r="C28" s="32" t="str">
        <f>('70-74 Female Hdcp Finals'!C4:C4)</f>
        <v>Carol</v>
      </c>
      <c r="D28" s="32">
        <f>('70-74 Female Hdcp Finals'!D4:D4)</f>
        <v>0</v>
      </c>
      <c r="E28" s="32">
        <f>('70-74 Female Hdcp Finals'!E4:E4)</f>
        <v>0</v>
      </c>
      <c r="F28" s="32">
        <f>('70-74 Female Hdcp Finals'!F4:F4)</f>
        <v>0</v>
      </c>
      <c r="G28" s="32">
        <f>('70-74 Female Hdcp Finals'!G4:G4)</f>
        <v>146</v>
      </c>
      <c r="H28" s="32">
        <f>('70-74 Female Hdcp Finals'!H4:H4)</f>
        <v>128</v>
      </c>
      <c r="I28" s="32">
        <f>('70-74 Female Hdcp Finals'!I4:I4)</f>
        <v>99</v>
      </c>
      <c r="J28" s="32">
        <f>('70-74 Female Hdcp Finals'!J4:J4)</f>
        <v>373</v>
      </c>
      <c r="K28" s="32">
        <f>('70-74 Female Hdcp Finals'!K4:K4)</f>
        <v>0</v>
      </c>
      <c r="L28" s="32">
        <f>('70-74 Female Hdcp Finals'!L4:L4)</f>
        <v>0</v>
      </c>
      <c r="M28" s="32">
        <f>('70-74 Female Hdcp Finals'!M4:M4)</f>
        <v>0</v>
      </c>
      <c r="N28" s="32">
        <f>('70-74 Female Hdcp Finals'!N4:N4)</f>
        <v>504</v>
      </c>
      <c r="O28" s="32">
        <f>('70-74 Female Hdcp Finals'!O4:O4)</f>
        <v>373</v>
      </c>
    </row>
    <row r="29" spans="1:15" ht="16.5" thickBot="1" x14ac:dyDescent="0.3">
      <c r="A29" s="99" t="s">
        <v>11</v>
      </c>
      <c r="B29" s="36">
        <f>('70-74 Female Hdcp Finals'!B5:B5)</f>
        <v>0</v>
      </c>
      <c r="C29" s="36">
        <f>('70-74 Female Hdcp Finals'!C5:C5)</f>
        <v>0</v>
      </c>
      <c r="D29" s="36">
        <f>('70-74 Female Hdcp Finals'!D5:D5)</f>
        <v>0</v>
      </c>
      <c r="E29" s="36">
        <f>('70-74 Female Hdcp Finals'!E5:E5)</f>
        <v>0</v>
      </c>
      <c r="F29" s="36">
        <f>('70-74 Female Hdcp Finals'!F5:F5)</f>
        <v>0</v>
      </c>
      <c r="G29" s="36">
        <f>('70-74 Female Hdcp Finals'!G5:G5)</f>
        <v>0</v>
      </c>
      <c r="H29" s="36">
        <f>('70-74 Female Hdcp Finals'!H5:H5)</f>
        <v>0</v>
      </c>
      <c r="I29" s="36">
        <f>('70-74 Female Hdcp Finals'!I5:I5)</f>
        <v>0</v>
      </c>
      <c r="J29" s="36">
        <f>('70-74 Female Hdcp Finals'!J5:J5)</f>
        <v>0</v>
      </c>
      <c r="K29" s="36">
        <f>('70-74 Female Hdcp Finals'!K5:K5)</f>
        <v>0</v>
      </c>
      <c r="L29" s="36">
        <f>('70-74 Female Hdcp Finals'!L5:L5)</f>
        <v>0</v>
      </c>
      <c r="M29" s="36">
        <f>('70-74 Female Hdcp Finals'!M5:M5)</f>
        <v>0</v>
      </c>
      <c r="N29" s="36">
        <f>('70-74 Female Hdcp Finals'!N5:N5)</f>
        <v>0</v>
      </c>
      <c r="O29" s="36">
        <f>('70-74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York,PA&amp;C&amp;12 2016 Pennsylvania Senior Games&amp;R&amp;12Final Results</oddHeader>
    <oddFooter>&amp;L&amp;12Printed &amp;D
Time &amp;T&amp;C&amp;"Arial,Bold Italic"&amp;12 70-74 Female&amp;RPage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C6" sqref="C6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 t="s">
        <v>150</v>
      </c>
      <c r="C3" s="293" t="s">
        <v>151</v>
      </c>
      <c r="D3" s="293"/>
      <c r="E3" s="294"/>
      <c r="F3" s="294">
        <v>210</v>
      </c>
      <c r="G3" s="295">
        <v>215</v>
      </c>
      <c r="H3" s="295">
        <v>210</v>
      </c>
      <c r="I3" s="295">
        <v>195</v>
      </c>
      <c r="J3" s="251"/>
      <c r="K3" s="241"/>
      <c r="L3" s="241"/>
      <c r="M3" s="241"/>
      <c r="N3" s="277"/>
      <c r="O3" s="296"/>
      <c r="P3" s="307">
        <f>SUM(G3:O3)</f>
        <v>620</v>
      </c>
      <c r="Q3" s="241">
        <f>ROUNDDOWN((210-F3)*0.8,0)*3</f>
        <v>0</v>
      </c>
      <c r="R3" s="241">
        <f>+Q3+P3</f>
        <v>620</v>
      </c>
    </row>
    <row r="4" spans="1:18" s="27" customFormat="1" ht="15.75" x14ac:dyDescent="0.25">
      <c r="A4" s="4">
        <v>2</v>
      </c>
      <c r="B4" s="244" t="s">
        <v>146</v>
      </c>
      <c r="C4" s="244" t="s">
        <v>147</v>
      </c>
      <c r="D4" s="293"/>
      <c r="E4" s="244"/>
      <c r="F4" s="244">
        <v>210</v>
      </c>
      <c r="G4" s="233">
        <v>226</v>
      </c>
      <c r="H4" s="233">
        <v>159</v>
      </c>
      <c r="I4" s="233">
        <v>181</v>
      </c>
      <c r="J4" s="234"/>
      <c r="K4" s="252"/>
      <c r="L4" s="252"/>
      <c r="M4" s="252"/>
      <c r="N4" s="42"/>
      <c r="O4" s="49"/>
      <c r="P4" s="287">
        <f>SUM(G4:O4)</f>
        <v>566</v>
      </c>
      <c r="Q4" s="241">
        <f>ROUNDDOWN((210-F4)*0.8,0)*3</f>
        <v>0</v>
      </c>
      <c r="R4" s="241">
        <f>+Q4+P4</f>
        <v>566</v>
      </c>
    </row>
    <row r="5" spans="1:18" s="27" customFormat="1" ht="15.75" x14ac:dyDescent="0.25">
      <c r="A5" s="4">
        <v>3</v>
      </c>
      <c r="B5" s="256" t="s">
        <v>154</v>
      </c>
      <c r="C5" s="256" t="s">
        <v>145</v>
      </c>
      <c r="D5" s="256"/>
      <c r="E5" s="256"/>
      <c r="F5" s="248">
        <v>210</v>
      </c>
      <c r="G5" s="233">
        <v>130</v>
      </c>
      <c r="H5" s="233">
        <v>188</v>
      </c>
      <c r="I5" s="233">
        <v>195</v>
      </c>
      <c r="J5" s="234"/>
      <c r="K5" s="241"/>
      <c r="L5" s="241"/>
      <c r="M5" s="241"/>
      <c r="N5" s="42"/>
      <c r="O5" s="49"/>
      <c r="P5" s="287">
        <f>SUM(G5:O5)</f>
        <v>513</v>
      </c>
      <c r="Q5" s="241">
        <f>ROUNDDOWN((210-F5)*0.8,0)*3</f>
        <v>0</v>
      </c>
      <c r="R5" s="241">
        <f>+Q5+P5</f>
        <v>513</v>
      </c>
    </row>
    <row r="6" spans="1:18" s="27" customFormat="1" ht="15.75" x14ac:dyDescent="0.25">
      <c r="A6" s="4">
        <v>4</v>
      </c>
      <c r="B6" s="233" t="s">
        <v>126</v>
      </c>
      <c r="C6" s="233" t="s">
        <v>127</v>
      </c>
      <c r="D6" s="233"/>
      <c r="E6" s="233"/>
      <c r="F6" s="233">
        <v>210</v>
      </c>
      <c r="G6" s="233">
        <v>176</v>
      </c>
      <c r="H6" s="233">
        <v>172</v>
      </c>
      <c r="I6" s="233">
        <v>159</v>
      </c>
      <c r="J6" s="234"/>
      <c r="K6" s="241"/>
      <c r="L6" s="241"/>
      <c r="M6" s="241"/>
      <c r="N6" s="42"/>
      <c r="O6" s="49"/>
      <c r="P6" s="287">
        <f>SUM(G6:O6)</f>
        <v>507</v>
      </c>
      <c r="Q6" s="241">
        <f>ROUNDDOWN((210-F6)*0.8,0)*3</f>
        <v>0</v>
      </c>
      <c r="R6" s="241">
        <f>+Q6+P6</f>
        <v>507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6">
    <filterColumn colId="9" showButton="0"/>
    <filterColumn colId="10" showButton="0"/>
    <sortState ref="B4:R6">
      <sortCondition descending="1" ref="R3:R6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York,PA&amp;C&amp;12 2016 Pennsylvania Senior Games&amp;R&amp;12Current Standings</oddHeader>
    <oddFooter>&amp;L&amp;12Printed &amp;D
Time &amp;T&amp;C&amp;"Arial,Bold Italic"&amp;12 70-74 Male&amp;R&amp;12Page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C21" sqref="C21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 t="str">
        <f>('50-54 Female Hdcp Qualifier'!B3)</f>
        <v>Pace</v>
      </c>
      <c r="C3" s="233" t="str">
        <f>('50-54 Female Hdcp Qualifier'!C3)</f>
        <v>Karin</v>
      </c>
      <c r="D3" s="233">
        <f>('50-54 Female Hdcp Qualifier'!D3)</f>
        <v>0</v>
      </c>
      <c r="E3" s="233">
        <f>('50-54 Female Hdcp Qualifier'!E3)</f>
        <v>0</v>
      </c>
      <c r="F3" s="233">
        <v>210</v>
      </c>
      <c r="G3" s="164">
        <f>('50-54 Female Hdcp Qualifier'!G3)</f>
        <v>169</v>
      </c>
      <c r="H3" s="164">
        <f>('50-54 Female Hdcp Qualifier'!H3)</f>
        <v>170</v>
      </c>
      <c r="I3" s="164">
        <f>('50-54 Female Hdcp Qualifier'!I3)</f>
        <v>182</v>
      </c>
      <c r="J3" s="15"/>
      <c r="K3" s="40"/>
      <c r="L3" s="274"/>
      <c r="M3" s="40"/>
      <c r="N3" s="241">
        <f>ROUNDDOWN((210-F3)*0.8,0)*3</f>
        <v>0</v>
      </c>
      <c r="O3" s="353">
        <f>SUM(G3:I3)</f>
        <v>521</v>
      </c>
    </row>
    <row r="4" spans="1:15" ht="15.75" x14ac:dyDescent="0.25">
      <c r="A4" s="4">
        <v>2</v>
      </c>
      <c r="B4" s="233" t="str">
        <f>('50-54 Female Hdcp Qualifier'!B4)</f>
        <v>Adams</v>
      </c>
      <c r="C4" s="233" t="str">
        <f>('50-54 Female Hdcp Qualifier'!C4)</f>
        <v>Robyn</v>
      </c>
      <c r="D4" s="233">
        <f>('50-54 Female Hdcp Qualifier'!D5)</f>
        <v>0</v>
      </c>
      <c r="E4" s="233">
        <f>('50-54 Female Hdcp Qualifier'!E4)</f>
        <v>0</v>
      </c>
      <c r="F4" s="233">
        <v>210</v>
      </c>
      <c r="G4" s="164">
        <f>('50-54 Female Hdcp Qualifier'!G4)</f>
        <v>140</v>
      </c>
      <c r="H4" s="164">
        <f>('50-54 Female Hdcp Qualifier'!H4)</f>
        <v>152</v>
      </c>
      <c r="I4" s="164">
        <f>('50-54 Female Hdcp Qualifier'!I4)</f>
        <v>156</v>
      </c>
      <c r="J4" s="280"/>
      <c r="K4" s="128"/>
      <c r="L4" s="318"/>
      <c r="M4" s="128"/>
      <c r="N4" s="241">
        <f>ROUNDDOWN((210-F4)*0.8,0)*3</f>
        <v>0</v>
      </c>
      <c r="O4" s="131">
        <f t="shared" ref="O4:O5" si="0">SUM(G4:I4)</f>
        <v>448</v>
      </c>
    </row>
    <row r="5" spans="1:15" ht="15.75" x14ac:dyDescent="0.25">
      <c r="A5" s="4">
        <v>3</v>
      </c>
      <c r="B5" s="233" t="str">
        <f>('50-54 Female Hdcp Qualifier'!B5)</f>
        <v>Barnes</v>
      </c>
      <c r="C5" s="233" t="str">
        <f>('50-54 Female Hdcp Qualifier'!C5)</f>
        <v>Cynthia</v>
      </c>
      <c r="D5" s="233">
        <f>('50-54 Female Hdcp Qualifier'!D6)</f>
        <v>0</v>
      </c>
      <c r="E5" s="233">
        <f>('50-54 Female Hdcp Qualifier'!E5)</f>
        <v>0</v>
      </c>
      <c r="F5" s="233"/>
      <c r="G5" s="164">
        <f>('50-54 Female Hdcp Qualifier'!G5)</f>
        <v>101</v>
      </c>
      <c r="H5" s="164">
        <f>('50-54 Female Hdcp Qualifier'!H5)</f>
        <v>128</v>
      </c>
      <c r="I5" s="164">
        <f>('50-54 Female Hdcp Qualifier'!I5)</f>
        <v>122</v>
      </c>
      <c r="J5" s="280"/>
      <c r="K5" s="51"/>
      <c r="L5" s="213"/>
      <c r="M5" s="13"/>
      <c r="N5" s="241"/>
      <c r="O5" s="131">
        <f t="shared" si="0"/>
        <v>351</v>
      </c>
    </row>
    <row r="6" spans="1:15" ht="15.75" x14ac:dyDescent="0.25">
      <c r="A6" s="4">
        <v>4</v>
      </c>
      <c r="B6" s="233"/>
      <c r="C6" s="233"/>
      <c r="D6" s="233"/>
      <c r="E6" s="233"/>
      <c r="F6" s="233"/>
      <c r="G6" s="164"/>
      <c r="H6" s="164"/>
      <c r="I6" s="164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('50-54 Female Hdcp Finals'!B3:B3)</f>
        <v>Pace</v>
      </c>
      <c r="C27" s="319" t="str">
        <f>('50-54 Female Hdcp Finals'!C3:C3)</f>
        <v>Karin</v>
      </c>
      <c r="D27" s="319">
        <f>('50-54 Female Hdcp Finals'!D3:D3)</f>
        <v>0</v>
      </c>
      <c r="E27" s="319">
        <f>('50-54 Female Hdcp Finals'!E3:E3)</f>
        <v>0</v>
      </c>
      <c r="F27" s="319">
        <f>('50-54 Female Hdcp Finals'!F3:F3)</f>
        <v>210</v>
      </c>
      <c r="G27" s="319">
        <f>('50-54 Female Hdcp Finals'!G3:G3)</f>
        <v>169</v>
      </c>
      <c r="H27" s="319">
        <f>('50-54 Female Hdcp Finals'!H3:H3)</f>
        <v>170</v>
      </c>
      <c r="I27" s="319">
        <f>('50-54 Female Hdcp Finals'!I3:I3)</f>
        <v>182</v>
      </c>
      <c r="J27" s="319">
        <f>('50-54 Female Hdcp Finals'!J3:J3)</f>
        <v>0</v>
      </c>
      <c r="K27" s="319">
        <f>('50-54 Female Hdcp Finals'!K3:K3)</f>
        <v>0</v>
      </c>
      <c r="L27" s="319">
        <f>('50-54 Female Hdcp Finals'!L3:L3)</f>
        <v>0</v>
      </c>
      <c r="M27" s="319">
        <f>('50-54 Female Hdcp Finals'!M3:M3)</f>
        <v>0</v>
      </c>
      <c r="N27" s="319">
        <f>('50-54 Female Hdcp Finals'!N3:N3)</f>
        <v>0</v>
      </c>
      <c r="O27" s="319">
        <f>('50-54 Female Hdcp Finals'!O3:O3)</f>
        <v>521</v>
      </c>
    </row>
    <row r="28" spans="1:15" ht="15.75" x14ac:dyDescent="0.25">
      <c r="A28" s="98" t="s">
        <v>10</v>
      </c>
      <c r="B28" s="32" t="str">
        <f>('50-54 Female Hdcp Finals'!B4:B4)</f>
        <v>Adams</v>
      </c>
      <c r="C28" s="32" t="str">
        <f>('50-54 Female Hdcp Finals'!C4:C4)</f>
        <v>Robyn</v>
      </c>
      <c r="D28" s="32">
        <f>('50-54 Female Hdcp Finals'!D4:D4)</f>
        <v>0</v>
      </c>
      <c r="E28" s="32">
        <f>('50-54 Female Hdcp Finals'!E4:E4)</f>
        <v>0</v>
      </c>
      <c r="F28" s="32">
        <f>('50-54 Female Hdcp Finals'!F4:F4)</f>
        <v>210</v>
      </c>
      <c r="G28" s="32">
        <f>('50-54 Female Hdcp Finals'!G4:G4)</f>
        <v>140</v>
      </c>
      <c r="H28" s="32">
        <f>('50-54 Female Hdcp Finals'!H4:H4)</f>
        <v>152</v>
      </c>
      <c r="I28" s="32">
        <f>('50-54 Female Hdcp Finals'!I4:I4)</f>
        <v>156</v>
      </c>
      <c r="J28" s="32">
        <f>('50-54 Female Hdcp Finals'!J4:J4)</f>
        <v>0</v>
      </c>
      <c r="K28" s="32">
        <f>('50-54 Female Hdcp Finals'!K4:K4)</f>
        <v>0</v>
      </c>
      <c r="L28" s="32">
        <f>('50-54 Female Hdcp Finals'!L4:L4)</f>
        <v>0</v>
      </c>
      <c r="M28" s="32">
        <f>('50-54 Female Hdcp Finals'!M4:M4)</f>
        <v>0</v>
      </c>
      <c r="N28" s="32">
        <f>('50-54 Female Hdcp Finals'!N4:N4)</f>
        <v>0</v>
      </c>
      <c r="O28" s="32">
        <f>('50-54 Female Hdcp Finals'!O4:O4)</f>
        <v>448</v>
      </c>
    </row>
    <row r="29" spans="1:15" ht="16.5" thickBot="1" x14ac:dyDescent="0.3">
      <c r="A29" s="99" t="s">
        <v>11</v>
      </c>
      <c r="B29" s="36" t="str">
        <f>('50-54 Female Hdcp Finals'!B5:B5)</f>
        <v>Barnes</v>
      </c>
      <c r="C29" s="36" t="str">
        <f>('50-54 Female Hdcp Finals'!C5:C5)</f>
        <v>Cynthia</v>
      </c>
      <c r="D29" s="36">
        <f>('50-54 Female Hdcp Finals'!D5:D5)</f>
        <v>0</v>
      </c>
      <c r="E29" s="36">
        <f>('50-54 Female Hdcp Finals'!E5:E5)</f>
        <v>0</v>
      </c>
      <c r="F29" s="36">
        <f>('50-54 Female Hdcp Finals'!F5:F5)</f>
        <v>0</v>
      </c>
      <c r="G29" s="36">
        <f>('50-54 Female Hdcp Finals'!G5:G5)</f>
        <v>101</v>
      </c>
      <c r="H29" s="36">
        <f>('50-54 Female Hdcp Finals'!H5:H5)</f>
        <v>128</v>
      </c>
      <c r="I29" s="36">
        <f>('50-54 Female Hdcp Finals'!I5:I5)</f>
        <v>122</v>
      </c>
      <c r="J29" s="36">
        <f>('50-54 Female Hdcp Finals'!J5:J5)</f>
        <v>0</v>
      </c>
      <c r="K29" s="36">
        <f>('50-54 Female Hdcp Finals'!K5:K5)</f>
        <v>0</v>
      </c>
      <c r="L29" s="36">
        <f>('50-54 Female Hdcp Finals'!L5:L5)</f>
        <v>0</v>
      </c>
      <c r="M29" s="36">
        <f>('50-54 Female Hdcp Finals'!M5:M5)</f>
        <v>0</v>
      </c>
      <c r="N29" s="36">
        <f>('50-54 Female Hdcp Finals'!N5:N5)</f>
        <v>0</v>
      </c>
      <c r="O29" s="36">
        <f>('50-54 Female Hdcp Finals'!O5:O5)</f>
        <v>351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rintOptions horizontalCentered="1" verticalCentered="1"/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50-54 Female&amp;R&amp;12Page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I7" sqref="I7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 t="str">
        <f>('70-74 Male Hdcp Qualifier'!B3)</f>
        <v>Herman</v>
      </c>
      <c r="C3" s="233" t="str">
        <f>('70-74 Male Hdcp Qualifier'!C3)</f>
        <v>Richard</v>
      </c>
      <c r="D3" s="233">
        <f>('70-74 Male Hdcp Qualifier'!D3)</f>
        <v>0</v>
      </c>
      <c r="E3" s="233">
        <f>('70-74 Male Hdcp Qualifier'!E3)</f>
        <v>0</v>
      </c>
      <c r="F3" s="233">
        <f>('70-74 Male Hdcp Qualifier'!F3)</f>
        <v>210</v>
      </c>
      <c r="G3" s="233">
        <f>('70-74 Male Hdcp Qualifier'!G3)</f>
        <v>215</v>
      </c>
      <c r="H3" s="233">
        <f>('70-74 Male Hdcp Qualifier'!H3)</f>
        <v>210</v>
      </c>
      <c r="I3" s="233">
        <f>('70-74 Male Hdcp Qualifier'!I3)</f>
        <v>195</v>
      </c>
      <c r="J3" s="233">
        <f>('70-74 Male Hdcp Qualifier'!J3)</f>
        <v>0</v>
      </c>
      <c r="K3" s="233">
        <f>('70-74 Male Hdcp Qualifier'!K3)</f>
        <v>0</v>
      </c>
      <c r="L3" s="233">
        <f>('70-74 Male Hdcp Qualifier'!L3)</f>
        <v>0</v>
      </c>
      <c r="M3" s="233">
        <f>('70-74 Male Hdcp Qualifier'!M3)</f>
        <v>0</v>
      </c>
      <c r="N3" s="233">
        <f>('70-74 Male Hdcp Qualifier'!N3)</f>
        <v>0</v>
      </c>
      <c r="O3" s="241">
        <f>('70-74 Male Hdcp Qualifier'!R3)</f>
        <v>620</v>
      </c>
    </row>
    <row r="4" spans="1:15" ht="15.75" x14ac:dyDescent="0.25">
      <c r="A4" s="4">
        <v>2</v>
      </c>
      <c r="B4" s="233" t="str">
        <f>('70-74 Male Hdcp Qualifier'!B4)</f>
        <v>Woolaver</v>
      </c>
      <c r="C4" s="233" t="str">
        <f>('70-74 Male Hdcp Qualifier'!C4)</f>
        <v>Dennis</v>
      </c>
      <c r="D4" s="233">
        <f>('70-74 Male Hdcp Qualifier'!D4)</f>
        <v>0</v>
      </c>
      <c r="E4" s="233">
        <f>('70-74 Male Hdcp Qualifier'!E4)</f>
        <v>0</v>
      </c>
      <c r="F4" s="233">
        <f>('70-74 Male Hdcp Qualifier'!F4)</f>
        <v>210</v>
      </c>
      <c r="G4" s="233">
        <f>('70-74 Male Hdcp Qualifier'!G4)</f>
        <v>226</v>
      </c>
      <c r="H4" s="233">
        <f>('70-74 Male Hdcp Qualifier'!H4)</f>
        <v>159</v>
      </c>
      <c r="I4" s="233">
        <f>('70-74 Male Hdcp Qualifier'!I4)</f>
        <v>181</v>
      </c>
      <c r="J4" s="280">
        <f>SUM(G4:I4)</f>
        <v>566</v>
      </c>
      <c r="K4" s="51"/>
      <c r="L4" s="279"/>
      <c r="M4" s="51"/>
      <c r="N4" s="241">
        <f>ROUNDDOWN((210-F4)*0.8,0)*3</f>
        <v>0</v>
      </c>
      <c r="O4" s="241">
        <f>('70-74 Male Hdcp Qualifier'!R4)</f>
        <v>566</v>
      </c>
    </row>
    <row r="5" spans="1:15" ht="15.75" x14ac:dyDescent="0.25">
      <c r="A5" s="4">
        <v>3</v>
      </c>
      <c r="B5" s="233" t="str">
        <f>('70-74 Male Hdcp Qualifier'!B5)</f>
        <v>Pone</v>
      </c>
      <c r="C5" s="233" t="str">
        <f>('70-74 Male Hdcp Qualifier'!C5)</f>
        <v>Joseph</v>
      </c>
      <c r="D5" s="233">
        <f>('70-74 Male Hdcp Qualifier'!D5)</f>
        <v>0</v>
      </c>
      <c r="E5" s="233">
        <f>('70-74 Male Hdcp Qualifier'!E5)</f>
        <v>0</v>
      </c>
      <c r="F5" s="233">
        <f>('70-74 Male Hdcp Qualifier'!F5)</f>
        <v>210</v>
      </c>
      <c r="G5" s="233">
        <f>('70-74 Male Hdcp Qualifier'!G5)</f>
        <v>130</v>
      </c>
      <c r="H5" s="233">
        <f>('70-74 Male Hdcp Qualifier'!H5)</f>
        <v>188</v>
      </c>
      <c r="I5" s="233">
        <f>('70-74 Male Hdcp Qualifier'!I5)</f>
        <v>195</v>
      </c>
      <c r="J5" s="280">
        <f>SUM(G5:I5)</f>
        <v>513</v>
      </c>
      <c r="K5" s="128"/>
      <c r="L5" s="212"/>
      <c r="M5" s="129"/>
      <c r="N5" s="241">
        <f>ROUNDDOWN((210-F5)*0.8,0)*3</f>
        <v>0</v>
      </c>
      <c r="O5" s="241">
        <f>('70-74 Male Hdcp Qualifier'!R5)</f>
        <v>513</v>
      </c>
    </row>
    <row r="6" spans="1:15" ht="15.75" x14ac:dyDescent="0.25">
      <c r="A6" s="4">
        <v>4</v>
      </c>
      <c r="B6" s="233" t="str">
        <f>('70-74 Male Hdcp Qualifier'!B6)</f>
        <v>Volker</v>
      </c>
      <c r="C6" s="233" t="str">
        <f>('70-74 Male Hdcp Qualifier'!C6)</f>
        <v>Jeff</v>
      </c>
      <c r="D6" s="233">
        <f>('70-74 Male Hdcp Qualifier'!D6)</f>
        <v>0</v>
      </c>
      <c r="E6" s="233">
        <f>('70-74 Male Hdcp Qualifier'!E6)</f>
        <v>0</v>
      </c>
      <c r="F6" s="233"/>
      <c r="G6" s="233">
        <f>('70-74 Male Hdcp Qualifier'!G6)</f>
        <v>176</v>
      </c>
      <c r="H6" s="233">
        <f>('70-74 Male Hdcp Qualifier'!H6)</f>
        <v>172</v>
      </c>
      <c r="I6" s="233">
        <f>('70-74 Male Hdcp Qualifier'!I6)</f>
        <v>159</v>
      </c>
      <c r="J6" s="280"/>
      <c r="K6" s="51"/>
      <c r="L6" s="213"/>
      <c r="M6" s="13"/>
      <c r="N6" s="241"/>
      <c r="O6" s="241">
        <f>('70-74 Male Hdcp Qualifier'!R6)</f>
        <v>507</v>
      </c>
    </row>
    <row r="7" spans="1:15" ht="15.75" x14ac:dyDescent="0.25">
      <c r="A7" s="4">
        <v>5</v>
      </c>
      <c r="B7" s="233"/>
      <c r="C7" s="233"/>
      <c r="D7" s="233"/>
      <c r="E7" s="233"/>
      <c r="F7" s="233"/>
      <c r="G7" s="233"/>
      <c r="H7" s="233"/>
      <c r="I7" s="233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('70-74 Male Hdcp Finals'!B3:B3)</f>
        <v>Herman</v>
      </c>
      <c r="C27" s="319" t="str">
        <f>('70-74 Male Hdcp Finals'!C3:C3)</f>
        <v>Richard</v>
      </c>
      <c r="D27" s="319">
        <f>('70-74 Male Hdcp Finals'!D3:D3)</f>
        <v>0</v>
      </c>
      <c r="E27" s="319">
        <f>('70-74 Male Hdcp Finals'!E3:E3)</f>
        <v>0</v>
      </c>
      <c r="F27" s="319">
        <f>('70-74 Male Hdcp Finals'!F3:F3)</f>
        <v>210</v>
      </c>
      <c r="G27" s="319">
        <f>('70-74 Male Hdcp Finals'!G3:G3)</f>
        <v>215</v>
      </c>
      <c r="H27" s="319">
        <f>('70-74 Male Hdcp Finals'!H3:H3)</f>
        <v>210</v>
      </c>
      <c r="I27" s="319">
        <f>('70-74 Male Hdcp Finals'!I3:I3)</f>
        <v>195</v>
      </c>
      <c r="J27" s="319">
        <f>('70-74 Male Hdcp Finals'!J3:J3)</f>
        <v>0</v>
      </c>
      <c r="K27" s="319">
        <f>('70-74 Male Hdcp Finals'!K3:K3)</f>
        <v>0</v>
      </c>
      <c r="L27" s="319">
        <f>('70-74 Male Hdcp Finals'!L3:L3)</f>
        <v>0</v>
      </c>
      <c r="M27" s="319">
        <f>('70-74 Male Hdcp Finals'!M3:M3)</f>
        <v>0</v>
      </c>
      <c r="N27" s="319">
        <f>('70-74 Male Hdcp Finals'!N3:N3)</f>
        <v>0</v>
      </c>
      <c r="O27" s="319">
        <f>('70-74 Male Hdcp Finals'!O3:O3)</f>
        <v>620</v>
      </c>
    </row>
    <row r="28" spans="1:15" ht="15.75" x14ac:dyDescent="0.25">
      <c r="A28" s="98" t="s">
        <v>10</v>
      </c>
      <c r="B28" s="32" t="str">
        <f>('70-74 Male Hdcp Finals'!B4:B4)</f>
        <v>Woolaver</v>
      </c>
      <c r="C28" s="32" t="str">
        <f>('70-74 Male Hdcp Finals'!C4:C4)</f>
        <v>Dennis</v>
      </c>
      <c r="D28" s="32">
        <f>('70-74 Male Hdcp Finals'!D4:D4)</f>
        <v>0</v>
      </c>
      <c r="E28" s="32">
        <f>('70-74 Male Hdcp Finals'!E4:E4)</f>
        <v>0</v>
      </c>
      <c r="F28" s="32">
        <f>('70-74 Male Hdcp Finals'!F4:F4)</f>
        <v>210</v>
      </c>
      <c r="G28" s="32">
        <f>('70-74 Male Hdcp Finals'!G4:G4)</f>
        <v>226</v>
      </c>
      <c r="H28" s="32">
        <f>('70-74 Male Hdcp Finals'!H4:H4)</f>
        <v>159</v>
      </c>
      <c r="I28" s="32">
        <f>('70-74 Male Hdcp Finals'!I4:I4)</f>
        <v>181</v>
      </c>
      <c r="J28" s="32">
        <f>('70-74 Male Hdcp Finals'!J4:J4)</f>
        <v>566</v>
      </c>
      <c r="K28" s="32">
        <f>('70-74 Male Hdcp Finals'!K4:K4)</f>
        <v>0</v>
      </c>
      <c r="L28" s="32">
        <f>('70-74 Male Hdcp Finals'!L4:L4)</f>
        <v>0</v>
      </c>
      <c r="M28" s="32">
        <f>('70-74 Male Hdcp Finals'!M4:M4)</f>
        <v>0</v>
      </c>
      <c r="N28" s="32">
        <f>('70-74 Male Hdcp Finals'!N4:N4)</f>
        <v>0</v>
      </c>
      <c r="O28" s="32">
        <f>('70-74 Male Hdcp Finals'!O4:O4)</f>
        <v>566</v>
      </c>
    </row>
    <row r="29" spans="1:15" ht="16.5" thickBot="1" x14ac:dyDescent="0.3">
      <c r="A29" s="99" t="s">
        <v>11</v>
      </c>
      <c r="B29" s="36" t="str">
        <f>('70-74 Male Hdcp Finals'!B5:B5)</f>
        <v>Pone</v>
      </c>
      <c r="C29" s="36" t="str">
        <f>('70-74 Male Hdcp Finals'!C5:C5)</f>
        <v>Joseph</v>
      </c>
      <c r="D29" s="36">
        <f>('70-74 Male Hdcp Finals'!D5:D5)</f>
        <v>0</v>
      </c>
      <c r="E29" s="36">
        <f>('70-74 Male Hdcp Finals'!E5:E5)</f>
        <v>0</v>
      </c>
      <c r="F29" s="36">
        <f>('70-74 Male Hdcp Finals'!F5:F5)</f>
        <v>210</v>
      </c>
      <c r="G29" s="36">
        <f>('70-74 Male Hdcp Finals'!G5:G5)</f>
        <v>130</v>
      </c>
      <c r="H29" s="36">
        <f>('70-74 Male Hdcp Finals'!H5:H5)</f>
        <v>188</v>
      </c>
      <c r="I29" s="36">
        <f>('70-74 Male Hdcp Finals'!I5:I5)</f>
        <v>195</v>
      </c>
      <c r="J29" s="36">
        <f>('70-74 Male Hdcp Finals'!J5:J5)</f>
        <v>513</v>
      </c>
      <c r="K29" s="36">
        <f>('70-74 Male Hdcp Finals'!K5:K5)</f>
        <v>0</v>
      </c>
      <c r="L29" s="36">
        <f>('70-74 Male Hdcp Finals'!L5:L5)</f>
        <v>0</v>
      </c>
      <c r="M29" s="36">
        <f>('70-74 Male Hdcp Finals'!M5:M5)</f>
        <v>0</v>
      </c>
      <c r="N29" s="36">
        <f>('70-74 Male Hdcp Finals'!N5:N5)</f>
        <v>0</v>
      </c>
      <c r="O29" s="36">
        <f>('70-74 Male Hdcp Finals'!O5:O5)</f>
        <v>513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70-74 Male&amp;R&amp;12Page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C6" sqref="C6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34" t="s">
        <v>165</v>
      </c>
      <c r="C3" s="234" t="s">
        <v>166</v>
      </c>
      <c r="D3" s="234"/>
      <c r="E3" s="295"/>
      <c r="F3" s="295"/>
      <c r="G3" s="295">
        <v>95</v>
      </c>
      <c r="H3" s="295">
        <v>142</v>
      </c>
      <c r="I3" s="295">
        <v>169</v>
      </c>
      <c r="J3" s="251"/>
      <c r="K3" s="241"/>
      <c r="L3" s="241"/>
      <c r="M3" s="241"/>
      <c r="N3" s="277"/>
      <c r="O3" s="296"/>
      <c r="P3" s="307">
        <f>SUM(G3:O3)</f>
        <v>406</v>
      </c>
      <c r="Q3" s="241">
        <f>ROUNDDOWN((210-F3)*0.8,0)*3</f>
        <v>504</v>
      </c>
      <c r="R3" s="241">
        <f>SUM(G3:I3)</f>
        <v>406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/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504</v>
      </c>
      <c r="R4" s="241">
        <f t="shared" ref="R4:R5" si="0">SUM(G4:I4)</f>
        <v>0</v>
      </c>
    </row>
    <row r="5" spans="1:18" s="27" customFormat="1" ht="15.75" x14ac:dyDescent="0.25">
      <c r="A5" s="4">
        <v>3</v>
      </c>
      <c r="B5" s="244"/>
      <c r="C5" s="244"/>
      <c r="D5" s="244"/>
      <c r="E5" s="244"/>
      <c r="F5" s="244"/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504</v>
      </c>
      <c r="R5" s="241">
        <f t="shared" si="0"/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75-79 Female&amp;R&amp;12Page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H10" sqref="H10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('75-79 Female Hdcp Qualifier'!B3)</f>
        <v>Hong</v>
      </c>
      <c r="C3" s="233" t="str">
        <f>('75-79 Female Hdcp Qualifier'!C3)</f>
        <v>Gloria</v>
      </c>
      <c r="D3" s="233">
        <f>('75-79 Female Hdcp Qualifier'!D3)</f>
        <v>0</v>
      </c>
      <c r="E3" s="233">
        <f>('75-79 Female Hdcp Qualifier'!E3)</f>
        <v>0</v>
      </c>
      <c r="F3" s="233">
        <f>('75-79 Female Hdcp Qualifier'!F3)</f>
        <v>0</v>
      </c>
      <c r="G3" s="164">
        <f>('75-79 Female Hdcp Qualifier'!G3)</f>
        <v>95</v>
      </c>
      <c r="H3" s="164">
        <f>('75-79 Female Hdcp Qualifier'!H3)</f>
        <v>142</v>
      </c>
      <c r="I3" s="164">
        <f>('75-79 Female Hdcp Qualifier'!I3)</f>
        <v>169</v>
      </c>
      <c r="J3" s="15">
        <f>SUM(G3:I3)</f>
        <v>406</v>
      </c>
      <c r="K3" s="40"/>
      <c r="L3" s="274"/>
      <c r="M3" s="40"/>
      <c r="N3" s="241">
        <f>ROUNDDOWN((210-F3)*0.8,0)*3</f>
        <v>504</v>
      </c>
      <c r="O3" s="306">
        <f>SUM(G3:I3)</f>
        <v>406</v>
      </c>
    </row>
    <row r="4" spans="1:15" ht="16.5" thickBot="1" x14ac:dyDescent="0.3">
      <c r="A4" s="4">
        <v>2</v>
      </c>
      <c r="B4" s="233"/>
      <c r="C4" s="233"/>
      <c r="D4" s="233"/>
      <c r="E4" s="233"/>
      <c r="F4" s="233"/>
      <c r="G4" s="164"/>
      <c r="H4" s="164"/>
      <c r="I4" s="164"/>
      <c r="J4" s="280"/>
      <c r="K4" s="51"/>
      <c r="L4" s="279"/>
      <c r="M4" s="51"/>
      <c r="N4" s="241"/>
      <c r="O4" s="306"/>
    </row>
    <row r="5" spans="1:15" ht="15.75" x14ac:dyDescent="0.25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128"/>
      <c r="L5" s="212"/>
      <c r="M5" s="129"/>
      <c r="N5" s="241"/>
      <c r="O5" s="306"/>
    </row>
    <row r="6" spans="1:15" ht="15.75" x14ac:dyDescent="0.25">
      <c r="A6" s="4">
        <v>4</v>
      </c>
      <c r="B6" s="233"/>
      <c r="C6" s="233"/>
      <c r="D6" s="233"/>
      <c r="E6" s="233"/>
      <c r="F6" s="233"/>
      <c r="G6" s="164"/>
      <c r="H6" s="164"/>
      <c r="I6" s="164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('75-79 Female Hdcp Finals'!B3:B3)</f>
        <v>Hong</v>
      </c>
      <c r="C27" s="319" t="str">
        <f>('75-79 Female Hdcp Finals'!C3:C3)</f>
        <v>Gloria</v>
      </c>
      <c r="D27" s="319">
        <f>('75-79 Female Hdcp Finals'!D3:D3)</f>
        <v>0</v>
      </c>
      <c r="E27" s="319">
        <f>('75-79 Female Hdcp Finals'!E3:E3)</f>
        <v>0</v>
      </c>
      <c r="F27" s="319">
        <f>('75-79 Female Hdcp Finals'!F3:F3)</f>
        <v>0</v>
      </c>
      <c r="G27" s="319">
        <f>('75-79 Female Hdcp Finals'!G3:G3)</f>
        <v>95</v>
      </c>
      <c r="H27" s="319">
        <f>('75-79 Female Hdcp Finals'!H3:H3)</f>
        <v>142</v>
      </c>
      <c r="I27" s="319">
        <f>('75-79 Female Hdcp Finals'!I3:I3)</f>
        <v>169</v>
      </c>
      <c r="J27" s="319">
        <f>('75-79 Female Hdcp Finals'!J3:J3)</f>
        <v>406</v>
      </c>
      <c r="K27" s="319">
        <f>('75-79 Female Hdcp Finals'!K3:K3)</f>
        <v>0</v>
      </c>
      <c r="L27" s="319">
        <f>('75-79 Female Hdcp Finals'!L3:L3)</f>
        <v>0</v>
      </c>
      <c r="M27" s="319">
        <f>('75-79 Female Hdcp Finals'!M3:M3)</f>
        <v>0</v>
      </c>
      <c r="N27" s="319">
        <f>('75-79 Female Hdcp Finals'!N3:N3)</f>
        <v>504</v>
      </c>
      <c r="O27" s="319">
        <f>('75-79 Female Hdcp Finals'!O3:O3)</f>
        <v>406</v>
      </c>
    </row>
    <row r="28" spans="1:15" ht="15.75" x14ac:dyDescent="0.25">
      <c r="A28" s="98" t="s">
        <v>10</v>
      </c>
      <c r="B28" s="32">
        <f>('75-79 Female Hdcp Finals'!B4:B4)</f>
        <v>0</v>
      </c>
      <c r="C28" s="32">
        <f>('75-79 Female Hdcp Finals'!C4:C4)</f>
        <v>0</v>
      </c>
      <c r="D28" s="32">
        <f>('75-79 Female Hdcp Finals'!D4:D4)</f>
        <v>0</v>
      </c>
      <c r="E28" s="32">
        <f>('75-79 Female Hdcp Finals'!E4:E4)</f>
        <v>0</v>
      </c>
      <c r="F28" s="32">
        <f>('75-79 Female Hdcp Finals'!F4:F4)</f>
        <v>0</v>
      </c>
      <c r="G28" s="32">
        <f>('75-79 Female Hdcp Finals'!G4:G4)</f>
        <v>0</v>
      </c>
      <c r="H28" s="32">
        <f>('75-79 Female Hdcp Finals'!H4:H4)</f>
        <v>0</v>
      </c>
      <c r="I28" s="32">
        <f>('75-79 Female Hdcp Finals'!I4:I4)</f>
        <v>0</v>
      </c>
      <c r="J28" s="32">
        <f>('75-79 Female Hdcp Finals'!J4:J4)</f>
        <v>0</v>
      </c>
      <c r="K28" s="32">
        <f>('75-79 Female Hdcp Finals'!K4:K4)</f>
        <v>0</v>
      </c>
      <c r="L28" s="32">
        <f>('75-79 Female Hdcp Finals'!L4:L4)</f>
        <v>0</v>
      </c>
      <c r="M28" s="32">
        <f>('75-79 Female Hdcp Finals'!M4:M4)</f>
        <v>0</v>
      </c>
      <c r="N28" s="32">
        <f>('75-79 Female Hdcp Finals'!N4:N4)</f>
        <v>0</v>
      </c>
      <c r="O28" s="32">
        <f>('75-79 Female Hdcp Finals'!O4:O4)</f>
        <v>0</v>
      </c>
    </row>
    <row r="29" spans="1:15" ht="16.5" thickBot="1" x14ac:dyDescent="0.3">
      <c r="A29" s="99" t="s">
        <v>11</v>
      </c>
      <c r="B29" s="36">
        <f>('75-79 Female Hdcp Finals'!B5:B5)</f>
        <v>0</v>
      </c>
      <c r="C29" s="36">
        <f>('75-79 Female Hdcp Finals'!C5:C5)</f>
        <v>0</v>
      </c>
      <c r="D29" s="36">
        <f>('75-79 Female Hdcp Finals'!D5:D5)</f>
        <v>0</v>
      </c>
      <c r="E29" s="36">
        <f>('75-79 Female Hdcp Finals'!E5:E5)</f>
        <v>0</v>
      </c>
      <c r="F29" s="36">
        <f>('75-79 Female Hdcp Finals'!F5:F5)</f>
        <v>0</v>
      </c>
      <c r="G29" s="36">
        <f>('75-79 Female Hdcp Finals'!G5:G5)</f>
        <v>0</v>
      </c>
      <c r="H29" s="36">
        <f>('75-79 Female Hdcp Finals'!H5:H5)</f>
        <v>0</v>
      </c>
      <c r="I29" s="36">
        <f>('75-79 Female Hdcp Finals'!I5:I5)</f>
        <v>0</v>
      </c>
      <c r="J29" s="36">
        <f>('75-79 Female Hdcp Finals'!J5:J5)</f>
        <v>0</v>
      </c>
      <c r="K29" s="36">
        <f>('75-79 Female Hdcp Finals'!K5:K5)</f>
        <v>0</v>
      </c>
      <c r="L29" s="36">
        <f>('75-79 Female Hdcp Finals'!L5:L5)</f>
        <v>0</v>
      </c>
      <c r="M29" s="36">
        <f>('75-79 Female Hdcp Finals'!M5:M5)</f>
        <v>0</v>
      </c>
      <c r="N29" s="36">
        <f>('75-79 Female Hdcp Finals'!N5:N5)</f>
        <v>0</v>
      </c>
      <c r="O29" s="36">
        <f>('75-79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75-79 Female&amp;R&amp;12Page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H12" sqref="H12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 t="s">
        <v>190</v>
      </c>
      <c r="C3" s="293" t="s">
        <v>141</v>
      </c>
      <c r="D3" s="293"/>
      <c r="E3" s="294"/>
      <c r="F3" s="294">
        <v>210</v>
      </c>
      <c r="G3" s="295">
        <v>202</v>
      </c>
      <c r="H3" s="295">
        <v>153</v>
      </c>
      <c r="I3" s="295">
        <v>166</v>
      </c>
      <c r="J3" s="251"/>
      <c r="K3" s="241"/>
      <c r="L3" s="241"/>
      <c r="M3" s="241"/>
      <c r="N3" s="277"/>
      <c r="O3" s="296"/>
      <c r="P3" s="307">
        <f>SUM(G3:O3)</f>
        <v>521</v>
      </c>
      <c r="Q3" s="241">
        <f>ROUNDDOWN((210-F3)*0.8,0)*3</f>
        <v>0</v>
      </c>
      <c r="R3" s="241">
        <f>SUM(G3:I3)</f>
        <v>521</v>
      </c>
    </row>
    <row r="4" spans="1:18" s="27" customFormat="1" ht="15.75" x14ac:dyDescent="0.25">
      <c r="A4" s="4">
        <v>2</v>
      </c>
      <c r="B4" s="233" t="s">
        <v>180</v>
      </c>
      <c r="C4" s="233" t="s">
        <v>179</v>
      </c>
      <c r="D4" s="234"/>
      <c r="E4" s="233"/>
      <c r="F4" s="233"/>
      <c r="G4" s="233">
        <v>146</v>
      </c>
      <c r="H4" s="233">
        <v>146</v>
      </c>
      <c r="I4" s="233">
        <v>159</v>
      </c>
      <c r="J4" s="234"/>
      <c r="K4" s="252"/>
      <c r="L4" s="252"/>
      <c r="M4" s="252"/>
      <c r="N4" s="42"/>
      <c r="O4" s="49"/>
      <c r="P4" s="287"/>
      <c r="Q4" s="241"/>
      <c r="R4" s="241">
        <f>SUM(G4:I4)</f>
        <v>451</v>
      </c>
    </row>
    <row r="5" spans="1:18" s="27" customFormat="1" ht="15.75" x14ac:dyDescent="0.25">
      <c r="A5" s="4">
        <v>3</v>
      </c>
      <c r="B5" s="256" t="s">
        <v>128</v>
      </c>
      <c r="C5" s="256" t="s">
        <v>136</v>
      </c>
      <c r="D5" s="256"/>
      <c r="E5" s="256"/>
      <c r="F5" s="248">
        <v>210</v>
      </c>
      <c r="G5" s="28">
        <v>144</v>
      </c>
      <c r="H5" s="28">
        <v>113</v>
      </c>
      <c r="I5" s="28">
        <v>151</v>
      </c>
      <c r="J5" s="234"/>
      <c r="K5" s="241"/>
      <c r="L5" s="241"/>
      <c r="M5" s="241"/>
      <c r="N5" s="42"/>
      <c r="O5" s="49"/>
      <c r="P5" s="287">
        <f>SUM(G5:O5)</f>
        <v>408</v>
      </c>
      <c r="Q5" s="241">
        <f>ROUNDDOWN((210-F5)*0.8,0)*3</f>
        <v>0</v>
      </c>
      <c r="R5" s="241">
        <f>SUM(G5:I5)</f>
        <v>408</v>
      </c>
    </row>
    <row r="6" spans="1:18" s="27" customFormat="1" ht="15.75" x14ac:dyDescent="0.25">
      <c r="A6" s="4">
        <v>4</v>
      </c>
      <c r="B6" s="244" t="s">
        <v>137</v>
      </c>
      <c r="C6" s="244" t="s">
        <v>134</v>
      </c>
      <c r="D6" s="244"/>
      <c r="E6" s="244"/>
      <c r="F6" s="244">
        <v>210</v>
      </c>
      <c r="G6" s="234">
        <v>82</v>
      </c>
      <c r="H6" s="234">
        <v>117</v>
      </c>
      <c r="I6" s="234">
        <v>68</v>
      </c>
      <c r="J6" s="234"/>
      <c r="K6" s="241"/>
      <c r="L6" s="241"/>
      <c r="M6" s="241"/>
      <c r="N6" s="42"/>
      <c r="O6" s="49"/>
      <c r="P6" s="287">
        <f>SUM(G6:O6)</f>
        <v>267</v>
      </c>
      <c r="Q6" s="241">
        <f>ROUNDDOWN((210-F6)*0.8,0)*3</f>
        <v>0</v>
      </c>
      <c r="R6" s="241">
        <f>SUM(G6:I6)</f>
        <v>267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6">
    <filterColumn colId="9" showButton="0"/>
    <filterColumn colId="10" showButton="0"/>
    <sortState ref="B4:R6">
      <sortCondition descending="1" ref="R3:R6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75-79 Male&amp;R&amp;12Page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O5" sqref="O5:O6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('75-79 Male Hdcp Qualifying'!B3)</f>
        <v>Forsyth Sr</v>
      </c>
      <c r="C3" s="233" t="str">
        <f>('75-79 Male Hdcp Qualifying'!C3)</f>
        <v>William</v>
      </c>
      <c r="D3" s="233">
        <f>('75-79 Male Hdcp Qualifying'!D3)</f>
        <v>0</v>
      </c>
      <c r="E3" s="233">
        <f>('75-79 Male Hdcp Qualifying'!E3)</f>
        <v>0</v>
      </c>
      <c r="F3" s="233">
        <f>('75-79 Female Hdcp Qualifier'!F3)</f>
        <v>0</v>
      </c>
      <c r="G3" s="164">
        <f>('75-79 Male Hdcp Qualifying'!G3)</f>
        <v>202</v>
      </c>
      <c r="H3" s="164">
        <f>('75-79 Male Hdcp Qualifying'!H3)</f>
        <v>153</v>
      </c>
      <c r="I3" s="164">
        <f>('75-79 Male Hdcp Qualifying'!I3)</f>
        <v>166</v>
      </c>
      <c r="J3" s="15">
        <f>SUM(G3:I3)</f>
        <v>521</v>
      </c>
      <c r="K3" s="40"/>
      <c r="L3" s="274"/>
      <c r="M3" s="40"/>
      <c r="N3" s="241">
        <f>ROUNDDOWN((210-F3)*0.8,0)*3</f>
        <v>504</v>
      </c>
      <c r="O3" s="306">
        <f>SUM(G3:I3)</f>
        <v>521</v>
      </c>
    </row>
    <row r="4" spans="1:15" ht="16.5" thickBot="1" x14ac:dyDescent="0.3">
      <c r="A4" s="4">
        <v>2</v>
      </c>
      <c r="B4" s="233" t="str">
        <f>('75-79 Male Hdcp Qualifying'!B4)</f>
        <v>Izumi</v>
      </c>
      <c r="C4" s="233" t="str">
        <f>('75-79 Male Hdcp Qualifying'!C4)</f>
        <v>George</v>
      </c>
      <c r="D4" s="233">
        <f>('75-79 Male Hdcp Qualifying'!D4)</f>
        <v>0</v>
      </c>
      <c r="E4" s="233">
        <f>('75-79 Male Hdcp Qualifying'!E4)</f>
        <v>0</v>
      </c>
      <c r="F4" s="233">
        <v>210</v>
      </c>
      <c r="G4" s="164">
        <f>('75-79 Male Hdcp Qualifying'!G4)</f>
        <v>146</v>
      </c>
      <c r="H4" s="164">
        <f>('75-79 Male Hdcp Qualifying'!H4)</f>
        <v>146</v>
      </c>
      <c r="I4" s="164">
        <f>('75-79 Male Hdcp Qualifying'!I4)</f>
        <v>159</v>
      </c>
      <c r="J4" s="280">
        <f>SUM(G4:I4)</f>
        <v>451</v>
      </c>
      <c r="K4" s="51"/>
      <c r="L4" s="279"/>
      <c r="M4" s="51"/>
      <c r="N4" s="241">
        <f>ROUNDDOWN((210-F4)*0.8,0)*3</f>
        <v>0</v>
      </c>
      <c r="O4" s="306">
        <f t="shared" ref="O4:O6" si="0">SUM(G4:I4)</f>
        <v>451</v>
      </c>
    </row>
    <row r="5" spans="1:15" ht="16.5" thickBot="1" x14ac:dyDescent="0.3">
      <c r="A5" s="4">
        <v>3</v>
      </c>
      <c r="B5" s="233" t="str">
        <f>('75-79 Male Hdcp Qualifying'!B5)</f>
        <v>Baloga</v>
      </c>
      <c r="C5" s="233" t="str">
        <f>('75-79 Male Hdcp Qualifying'!C5)</f>
        <v>Mike</v>
      </c>
      <c r="D5" s="233">
        <f>('75-79 Male Hdcp Qualifying'!D5)</f>
        <v>0</v>
      </c>
      <c r="E5" s="233">
        <f>('75-79 Male Hdcp Qualifying'!E5)</f>
        <v>0</v>
      </c>
      <c r="F5" s="233">
        <v>210</v>
      </c>
      <c r="G5" s="164">
        <f>('75-79 Male Hdcp Qualifying'!G5)</f>
        <v>144</v>
      </c>
      <c r="H5" s="164">
        <f>('75-79 Male Hdcp Qualifying'!H5)</f>
        <v>113</v>
      </c>
      <c r="I5" s="164">
        <f>('75-79 Male Hdcp Qualifying'!I5)</f>
        <v>151</v>
      </c>
      <c r="J5" s="280">
        <f>SUM(G5:I5)</f>
        <v>408</v>
      </c>
      <c r="K5" s="51"/>
      <c r="L5" s="213"/>
      <c r="M5" s="13"/>
      <c r="N5" s="241">
        <f>ROUNDDOWN((210-F5)*0.8,0)*3</f>
        <v>0</v>
      </c>
      <c r="O5" s="306">
        <f t="shared" si="0"/>
        <v>408</v>
      </c>
    </row>
    <row r="6" spans="1:15" ht="15.75" x14ac:dyDescent="0.25">
      <c r="A6" s="4">
        <v>4</v>
      </c>
      <c r="B6" s="233" t="str">
        <f>('75-79 Male Hdcp Qualifying'!B6)</f>
        <v>Adams</v>
      </c>
      <c r="C6" s="233" t="str">
        <f>('75-79 Male Hdcp Qualifying'!C6)</f>
        <v>John</v>
      </c>
      <c r="D6" s="233">
        <f>('75-79 Male Hdcp Qualifying'!D6)</f>
        <v>0</v>
      </c>
      <c r="E6" s="233">
        <f>('75-79 Male Hdcp Qualifying'!E6)</f>
        <v>0</v>
      </c>
      <c r="F6" s="233"/>
      <c r="G6" s="164">
        <f>('75-79 Male Hdcp Qualifying'!G6)</f>
        <v>82</v>
      </c>
      <c r="H6" s="164">
        <f>('75-79 Male Hdcp Qualifying'!H6)</f>
        <v>117</v>
      </c>
      <c r="I6" s="164">
        <f>('75-79 Male Hdcp Qualifying'!I6)</f>
        <v>68</v>
      </c>
      <c r="J6" s="280">
        <f>SUM(G6:I6)</f>
        <v>267</v>
      </c>
      <c r="K6" s="128"/>
      <c r="L6" s="212"/>
      <c r="M6" s="129"/>
      <c r="N6" s="241"/>
      <c r="O6" s="306">
        <f t="shared" si="0"/>
        <v>267</v>
      </c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('75-79 Male Hdcp Finals'!B3:B3)</f>
        <v>Forsyth Sr</v>
      </c>
      <c r="C27" s="319" t="str">
        <f>('75-79 Male Hdcp Finals'!C3:C3)</f>
        <v>William</v>
      </c>
      <c r="D27" s="319">
        <f>('75-79 Male Hdcp Finals'!D3:D3)</f>
        <v>0</v>
      </c>
      <c r="E27" s="319">
        <f>('75-79 Male Hdcp Finals'!E3:E3)</f>
        <v>0</v>
      </c>
      <c r="F27" s="319">
        <f>('75-79 Male Hdcp Finals'!F3:F3)</f>
        <v>0</v>
      </c>
      <c r="G27" s="319">
        <f>('75-79 Male Hdcp Finals'!G3:G3)</f>
        <v>202</v>
      </c>
      <c r="H27" s="319">
        <f>('75-79 Male Hdcp Finals'!H3:H3)</f>
        <v>153</v>
      </c>
      <c r="I27" s="319">
        <f>('75-79 Male Hdcp Finals'!I3:I3)</f>
        <v>166</v>
      </c>
      <c r="J27" s="319">
        <f>('75-79 Male Hdcp Finals'!J3:J3)</f>
        <v>521</v>
      </c>
      <c r="K27" s="319">
        <f>('75-79 Male Hdcp Finals'!K3:K3)</f>
        <v>0</v>
      </c>
      <c r="L27" s="319">
        <f>('75-79 Male Hdcp Finals'!L3:L3)</f>
        <v>0</v>
      </c>
      <c r="M27" s="319">
        <f>('75-79 Male Hdcp Finals'!M3:M3)</f>
        <v>0</v>
      </c>
      <c r="N27" s="319">
        <f>('75-79 Male Hdcp Finals'!N3:N3)</f>
        <v>504</v>
      </c>
      <c r="O27" s="319">
        <f>('75-79 Male Hdcp Finals'!O3:O3)</f>
        <v>521</v>
      </c>
    </row>
    <row r="28" spans="1:15" ht="15.75" x14ac:dyDescent="0.25">
      <c r="A28" s="98" t="s">
        <v>10</v>
      </c>
      <c r="B28" s="32" t="str">
        <f>('75-79 Male Hdcp Finals'!B4:B4)</f>
        <v>Izumi</v>
      </c>
      <c r="C28" s="32" t="str">
        <f>('75-79 Male Hdcp Finals'!C4:C4)</f>
        <v>George</v>
      </c>
      <c r="D28" s="32">
        <f>('75-79 Male Hdcp Finals'!D4:D4)</f>
        <v>0</v>
      </c>
      <c r="E28" s="32">
        <f>('75-79 Male Hdcp Finals'!E4:E4)</f>
        <v>0</v>
      </c>
      <c r="F28" s="32">
        <f>('75-79 Male Hdcp Finals'!F4:F4)</f>
        <v>210</v>
      </c>
      <c r="G28" s="32">
        <f>('75-79 Male Hdcp Finals'!G4:G4)</f>
        <v>146</v>
      </c>
      <c r="H28" s="32">
        <f>('75-79 Male Hdcp Finals'!H4:H4)</f>
        <v>146</v>
      </c>
      <c r="I28" s="32">
        <f>('75-79 Male Hdcp Finals'!I4:I4)</f>
        <v>159</v>
      </c>
      <c r="J28" s="32">
        <f>('75-79 Male Hdcp Finals'!J4:J4)</f>
        <v>451</v>
      </c>
      <c r="K28" s="32">
        <f>('75-79 Male Hdcp Finals'!K4:K4)</f>
        <v>0</v>
      </c>
      <c r="L28" s="32">
        <f>('75-79 Male Hdcp Finals'!L4:L4)</f>
        <v>0</v>
      </c>
      <c r="M28" s="32">
        <f>('75-79 Male Hdcp Finals'!M4:M4)</f>
        <v>0</v>
      </c>
      <c r="N28" s="32">
        <f>('75-79 Male Hdcp Finals'!N4:N4)</f>
        <v>0</v>
      </c>
      <c r="O28" s="32">
        <f>('75-79 Male Hdcp Finals'!O4:O4)</f>
        <v>451</v>
      </c>
    </row>
    <row r="29" spans="1:15" ht="16.5" thickBot="1" x14ac:dyDescent="0.3">
      <c r="A29" s="99" t="s">
        <v>11</v>
      </c>
      <c r="B29" s="36" t="str">
        <f>('75-79 Male Hdcp Finals'!B5:B5)</f>
        <v>Baloga</v>
      </c>
      <c r="C29" s="36" t="str">
        <f>('75-79 Male Hdcp Finals'!C5:C5)</f>
        <v>Mike</v>
      </c>
      <c r="D29" s="36">
        <f>('75-79 Male Hdcp Finals'!D5:D5)</f>
        <v>0</v>
      </c>
      <c r="E29" s="36">
        <f>('75-79 Male Hdcp Finals'!E5:E5)</f>
        <v>0</v>
      </c>
      <c r="F29" s="36">
        <f>('75-79 Male Hdcp Finals'!F5:F5)</f>
        <v>210</v>
      </c>
      <c r="G29" s="36">
        <f>('75-79 Male Hdcp Finals'!G5:G5)</f>
        <v>144</v>
      </c>
      <c r="H29" s="36">
        <f>('75-79 Male Hdcp Finals'!H5:H5)</f>
        <v>113</v>
      </c>
      <c r="I29" s="36">
        <f>('75-79 Male Hdcp Finals'!I5:I5)</f>
        <v>151</v>
      </c>
      <c r="J29" s="36">
        <f>('75-79 Male Hdcp Finals'!J5:J5)</f>
        <v>408</v>
      </c>
      <c r="K29" s="36">
        <f>('75-79 Male Hdcp Finals'!K5:K5)</f>
        <v>0</v>
      </c>
      <c r="L29" s="36">
        <f>('75-79 Male Hdcp Finals'!L5:L5)</f>
        <v>0</v>
      </c>
      <c r="M29" s="36">
        <f>('75-79 Male Hdcp Finals'!M5:M5)</f>
        <v>0</v>
      </c>
      <c r="N29" s="36">
        <f>('75-79 Male Hdcp Finals'!N5:N5)</f>
        <v>0</v>
      </c>
      <c r="O29" s="36">
        <f>('75-79 Male Hdcp Finals'!O5:O5)</f>
        <v>408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75-79 Male&amp;R&amp;12Page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B5" sqref="B5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 t="s">
        <v>128</v>
      </c>
      <c r="C3" s="293" t="s">
        <v>129</v>
      </c>
      <c r="D3" s="293"/>
      <c r="E3" s="294"/>
      <c r="F3" s="294">
        <v>210</v>
      </c>
      <c r="G3" s="295">
        <v>146</v>
      </c>
      <c r="H3" s="295">
        <v>142</v>
      </c>
      <c r="I3" s="295">
        <v>166</v>
      </c>
      <c r="J3" s="251"/>
      <c r="K3" s="241"/>
      <c r="L3" s="241"/>
      <c r="M3" s="241"/>
      <c r="N3" s="277"/>
      <c r="O3" s="296"/>
      <c r="P3" s="307">
        <f>SUM(G3:O3)</f>
        <v>454</v>
      </c>
      <c r="Q3" s="241">
        <f>ROUNDDOWN((210-F3)*0.8,0)*3</f>
        <v>0</v>
      </c>
      <c r="R3" s="241">
        <f>SUM(G3:I3)</f>
        <v>454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/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4">
    <filterColumn colId="9" showButton="0"/>
    <filterColumn colId="10" showButton="0"/>
    <sortState ref="B4:R4">
      <sortCondition descending="1" ref="R3:R4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80-84 Female&amp;R&amp;12Page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C11" sqref="C11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('80-84 Female Hdcp Qualifier'!B3)</f>
        <v>Baloga</v>
      </c>
      <c r="C3" s="233" t="str">
        <f>('80-84 Female Hdcp Qualifier'!C3)</f>
        <v>Winona</v>
      </c>
      <c r="D3" s="233">
        <f>('80-84 Female Hdcp Qualifier'!D3)</f>
        <v>0</v>
      </c>
      <c r="E3" s="233">
        <f>('80-84 Female Hdcp Qualifier'!E3)</f>
        <v>0</v>
      </c>
      <c r="F3" s="233">
        <f>('80-84 Female Hdcp Qualifier'!F3)</f>
        <v>210</v>
      </c>
      <c r="G3" s="164">
        <f>('80-84 Female Hdcp Qualifier'!G3)</f>
        <v>146</v>
      </c>
      <c r="H3" s="164">
        <f>('80-84 Female Hdcp Qualifier'!H3)</f>
        <v>142</v>
      </c>
      <c r="I3" s="164">
        <f>('80-84 Female Hdcp Qualifier'!I3)</f>
        <v>166</v>
      </c>
      <c r="J3" s="15">
        <f>SUM(G3:I3)</f>
        <v>454</v>
      </c>
      <c r="K3" s="40"/>
      <c r="L3" s="274"/>
      <c r="M3" s="40"/>
      <c r="N3" s="241">
        <f>ROUNDDOWN((210-F3)*0.8,0)*3</f>
        <v>0</v>
      </c>
      <c r="O3" s="306">
        <f>SUM(G3:I3)</f>
        <v>454</v>
      </c>
    </row>
    <row r="4" spans="1:15" ht="15.75" x14ac:dyDescent="0.25">
      <c r="A4" s="4">
        <v>2</v>
      </c>
      <c r="B4" s="233"/>
      <c r="C4" s="233"/>
      <c r="D4" s="233"/>
      <c r="E4" s="233"/>
      <c r="F4" s="233"/>
      <c r="G4" s="164"/>
      <c r="H4" s="164"/>
      <c r="I4" s="164"/>
      <c r="J4" s="280"/>
      <c r="K4" s="51"/>
      <c r="L4" s="279"/>
      <c r="M4" s="51"/>
      <c r="N4" s="241"/>
      <c r="O4" s="306"/>
    </row>
    <row r="5" spans="1:15" ht="15.75" x14ac:dyDescent="0.25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128"/>
      <c r="L5" s="212"/>
      <c r="M5" s="129"/>
      <c r="N5" s="241"/>
      <c r="O5" s="131"/>
    </row>
    <row r="6" spans="1:15" ht="15.75" x14ac:dyDescent="0.25">
      <c r="A6" s="4">
        <v>4</v>
      </c>
      <c r="B6" s="233"/>
      <c r="C6" s="233"/>
      <c r="D6" s="233"/>
      <c r="E6" s="233"/>
      <c r="F6" s="233"/>
      <c r="G6" s="164"/>
      <c r="H6" s="164"/>
      <c r="I6" s="164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('80-84 Female Hdcp Finals'!B3:B3)</f>
        <v>Baloga</v>
      </c>
      <c r="C27" s="319" t="str">
        <f>('80-84 Female Hdcp Finals'!C3:C3)</f>
        <v>Winona</v>
      </c>
      <c r="D27" s="319">
        <f>('80-84 Female Hdcp Finals'!D3:D3)</f>
        <v>0</v>
      </c>
      <c r="E27" s="319">
        <f>('80-84 Female Hdcp Finals'!E3:E3)</f>
        <v>0</v>
      </c>
      <c r="F27" s="319">
        <f>('80-84 Female Hdcp Finals'!F3:F3)</f>
        <v>210</v>
      </c>
      <c r="G27" s="319">
        <f>('80-84 Female Hdcp Finals'!G3:G3)</f>
        <v>146</v>
      </c>
      <c r="H27" s="319">
        <f>('80-84 Female Hdcp Finals'!H3:H3)</f>
        <v>142</v>
      </c>
      <c r="I27" s="319">
        <f>('80-84 Female Hdcp Finals'!I3:I3)</f>
        <v>166</v>
      </c>
      <c r="J27" s="319">
        <f>('80-84 Female Hdcp Finals'!J3:J3)</f>
        <v>454</v>
      </c>
      <c r="K27" s="319">
        <f>('80-84 Female Hdcp Finals'!K3:K3)</f>
        <v>0</v>
      </c>
      <c r="L27" s="319">
        <f>('80-84 Female Hdcp Finals'!L3:L3)</f>
        <v>0</v>
      </c>
      <c r="M27" s="319">
        <f>('80-84 Female Hdcp Finals'!M3:M3)</f>
        <v>0</v>
      </c>
      <c r="N27" s="319">
        <f>('80-84 Female Hdcp Finals'!N3:N3)</f>
        <v>0</v>
      </c>
      <c r="O27" s="319">
        <f>('80-84 Female Hdcp Finals'!O3:O3)</f>
        <v>454</v>
      </c>
    </row>
    <row r="28" spans="1:15" ht="15.75" x14ac:dyDescent="0.25">
      <c r="A28" s="98" t="s">
        <v>10</v>
      </c>
      <c r="B28" s="32">
        <f>('80-84 Female Hdcp Finals'!B4:B4)</f>
        <v>0</v>
      </c>
      <c r="C28" s="32">
        <f>('80-84 Female Hdcp Finals'!C4:C4)</f>
        <v>0</v>
      </c>
      <c r="D28" s="32">
        <f>('80-84 Female Hdcp Finals'!D4:D4)</f>
        <v>0</v>
      </c>
      <c r="E28" s="32">
        <f>('80-84 Female Hdcp Finals'!E4:E4)</f>
        <v>0</v>
      </c>
      <c r="F28" s="32">
        <f>('80-84 Female Hdcp Finals'!F4:F4)</f>
        <v>0</v>
      </c>
      <c r="G28" s="32">
        <f>('80-84 Female Hdcp Finals'!G4:G4)</f>
        <v>0</v>
      </c>
      <c r="H28" s="32">
        <f>('80-84 Female Hdcp Finals'!H4:H4)</f>
        <v>0</v>
      </c>
      <c r="I28" s="32">
        <f>('80-84 Female Hdcp Finals'!I4:I4)</f>
        <v>0</v>
      </c>
      <c r="J28" s="32">
        <f>('80-84 Female Hdcp Finals'!J4:J4)</f>
        <v>0</v>
      </c>
      <c r="K28" s="32">
        <f>('80-84 Female Hdcp Finals'!K4:K4)</f>
        <v>0</v>
      </c>
      <c r="L28" s="32">
        <f>('80-84 Female Hdcp Finals'!L4:L4)</f>
        <v>0</v>
      </c>
      <c r="M28" s="32">
        <f>('80-84 Female Hdcp Finals'!M4:M4)</f>
        <v>0</v>
      </c>
      <c r="N28" s="32">
        <f>('80-84 Female Hdcp Finals'!N4:N4)</f>
        <v>0</v>
      </c>
      <c r="O28" s="32">
        <f>('80-84 Female Hdcp Finals'!O4:O4)</f>
        <v>0</v>
      </c>
    </row>
    <row r="29" spans="1:15" ht="16.5" thickBot="1" x14ac:dyDescent="0.3">
      <c r="A29" s="99" t="s">
        <v>11</v>
      </c>
      <c r="B29" s="36">
        <f>('80-84 Female Hdcp Finals'!B5:B5)</f>
        <v>0</v>
      </c>
      <c r="C29" s="36">
        <f>('80-84 Female Hdcp Finals'!C5:C5)</f>
        <v>0</v>
      </c>
      <c r="D29" s="36">
        <f>('80-84 Female Hdcp Finals'!D5:D5)</f>
        <v>0</v>
      </c>
      <c r="E29" s="36">
        <f>('80-84 Female Hdcp Finals'!E5:E5)</f>
        <v>0</v>
      </c>
      <c r="F29" s="36">
        <f>('80-84 Female Hdcp Finals'!F5:F5)</f>
        <v>0</v>
      </c>
      <c r="G29" s="36">
        <f>('80-84 Female Hdcp Finals'!G5:G5)</f>
        <v>0</v>
      </c>
      <c r="H29" s="36">
        <f>('80-84 Female Hdcp Finals'!H5:H5)</f>
        <v>0</v>
      </c>
      <c r="I29" s="36">
        <f>('80-84 Female Hdcp Finals'!I5:I5)</f>
        <v>0</v>
      </c>
      <c r="J29" s="36">
        <f>('80-84 Female Hdcp Finals'!J5:J5)</f>
        <v>0</v>
      </c>
      <c r="K29" s="36">
        <f>('80-84 Female Hdcp Finals'!K5:K5)</f>
        <v>0</v>
      </c>
      <c r="L29" s="36">
        <f>('80-84 Female Hdcp Finals'!L5:L5)</f>
        <v>0</v>
      </c>
      <c r="M29" s="36">
        <f>('80-84 Female Hdcp Finals'!M5:M5)</f>
        <v>0</v>
      </c>
      <c r="N29" s="36">
        <f>('80-84 Female Hdcp Finals'!N5:N5)</f>
        <v>0</v>
      </c>
      <c r="O29" s="36">
        <f>('80-84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80-84 Female&amp;R&amp;12Page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9"/>
  <sheetViews>
    <sheetView view="pageLayout" zoomScaleNormal="70" zoomScaleSheetLayoutView="92" workbookViewId="0">
      <selection activeCell="D9" sqref="D9"/>
    </sheetView>
  </sheetViews>
  <sheetFormatPr defaultRowHeight="15" x14ac:dyDescent="0.2"/>
  <cols>
    <col min="1" max="1" width="8.710937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5.75" customHeight="1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customHeight="1" x14ac:dyDescent="0.25">
      <c r="A3" s="4">
        <v>1</v>
      </c>
      <c r="B3" s="232" t="e">
        <f>(#REF!)</f>
        <v>#REF!</v>
      </c>
      <c r="C3" s="232" t="e">
        <f>(#REF!)</f>
        <v>#REF!</v>
      </c>
      <c r="D3" s="232" t="e">
        <f>(#REF!)</f>
        <v>#REF!</v>
      </c>
      <c r="E3" s="232" t="e">
        <f>(#REF!)</f>
        <v>#REF!</v>
      </c>
      <c r="F3" s="164"/>
      <c r="G3" s="164"/>
      <c r="H3" s="164"/>
      <c r="I3" s="25">
        <f>SUM(F3:H3)</f>
        <v>0</v>
      </c>
      <c r="J3" s="130">
        <f>SUM(F3:H3)</f>
        <v>0</v>
      </c>
    </row>
    <row r="4" spans="1:10" ht="15.75" customHeight="1" x14ac:dyDescent="0.25">
      <c r="A4" s="4">
        <v>2</v>
      </c>
      <c r="B4" s="232" t="e">
        <f>(#REF!)</f>
        <v>#REF!</v>
      </c>
      <c r="C4" s="232" t="e">
        <f>(#REF!)</f>
        <v>#REF!</v>
      </c>
      <c r="D4" s="232" t="e">
        <f>(#REF!)</f>
        <v>#REF!</v>
      </c>
      <c r="E4" s="232" t="e">
        <f>(#REF!)</f>
        <v>#REF!</v>
      </c>
      <c r="F4" s="95"/>
      <c r="G4" s="95"/>
      <c r="H4" s="25"/>
      <c r="I4" s="25">
        <f>SUM(F4:H4)</f>
        <v>0</v>
      </c>
      <c r="J4" s="130">
        <f>SUM(F4:H4)</f>
        <v>0</v>
      </c>
    </row>
    <row r="5" spans="1:10" ht="15.75" customHeight="1" x14ac:dyDescent="0.25">
      <c r="A5" s="4">
        <v>3</v>
      </c>
      <c r="B5" s="232" t="e">
        <f>(#REF!)</f>
        <v>#REF!</v>
      </c>
      <c r="C5" s="232" t="e">
        <f>(#REF!)</f>
        <v>#REF!</v>
      </c>
      <c r="D5" s="232" t="e">
        <f>(#REF!)</f>
        <v>#REF!</v>
      </c>
      <c r="E5" s="232" t="e">
        <f>(#REF!)</f>
        <v>#REF!</v>
      </c>
      <c r="F5" s="28"/>
      <c r="G5" s="28"/>
      <c r="H5" s="164"/>
      <c r="I5" s="25">
        <f>SUM(F5:H5)</f>
        <v>0</v>
      </c>
      <c r="J5" s="130">
        <f>SUM(F5:H5)</f>
        <v>0</v>
      </c>
    </row>
    <row r="6" spans="1:10" ht="15.75" customHeight="1" x14ac:dyDescent="0.25">
      <c r="A6" s="4">
        <v>4</v>
      </c>
      <c r="B6" s="232" t="e">
        <f>(#REF!)</f>
        <v>#REF!</v>
      </c>
      <c r="C6" s="232" t="e">
        <f>(#REF!)</f>
        <v>#REF!</v>
      </c>
      <c r="D6" s="232" t="e">
        <f>(#REF!)</f>
        <v>#REF!</v>
      </c>
      <c r="E6" s="232" t="e">
        <f>(#REF!)</f>
        <v>#REF!</v>
      </c>
      <c r="F6" s="28"/>
      <c r="G6" s="28"/>
      <c r="H6" s="164"/>
      <c r="I6" s="25">
        <f>SUM(F6:H6)</f>
        <v>0</v>
      </c>
      <c r="J6" s="130">
        <f>SUM(F6:H6)</f>
        <v>0</v>
      </c>
    </row>
    <row r="7" spans="1:10" ht="15.75" customHeight="1" x14ac:dyDescent="0.25">
      <c r="A7" s="4">
        <v>5</v>
      </c>
      <c r="B7" s="232" t="e">
        <f>(#REF!)</f>
        <v>#REF!</v>
      </c>
      <c r="C7" s="232" t="e">
        <f>(#REF!)</f>
        <v>#REF!</v>
      </c>
      <c r="D7" s="232" t="e">
        <f>(#REF!)</f>
        <v>#REF!</v>
      </c>
      <c r="E7" s="232" t="e">
        <f>(#REF!)</f>
        <v>#REF!</v>
      </c>
      <c r="F7" s="28"/>
      <c r="G7" s="28"/>
      <c r="H7" s="164"/>
      <c r="I7" s="25">
        <f>SUM(F7:H7)</f>
        <v>0</v>
      </c>
      <c r="J7" s="130">
        <f>SUM(F7:H7)</f>
        <v>0</v>
      </c>
    </row>
    <row r="8" spans="1:10" ht="15.75" customHeight="1" x14ac:dyDescent="0.25">
      <c r="A8" s="4">
        <v>6</v>
      </c>
      <c r="B8" s="12"/>
      <c r="C8" s="12"/>
      <c r="D8" s="12"/>
      <c r="E8" s="12"/>
      <c r="F8" s="28"/>
      <c r="G8" s="28"/>
      <c r="H8" s="164"/>
      <c r="I8" s="25"/>
      <c r="J8" s="26"/>
    </row>
    <row r="9" spans="1:10" ht="15.75" customHeight="1" x14ac:dyDescent="0.25">
      <c r="A9" s="4">
        <v>7</v>
      </c>
      <c r="B9" s="12"/>
      <c r="C9" s="12"/>
      <c r="D9" s="12"/>
      <c r="E9" s="12"/>
      <c r="F9" s="28"/>
      <c r="G9" s="28"/>
      <c r="H9" s="164"/>
      <c r="I9" s="25"/>
      <c r="J9" s="26"/>
    </row>
    <row r="10" spans="1:10" ht="15.75" customHeight="1" x14ac:dyDescent="0.25">
      <c r="A10" s="4">
        <v>8</v>
      </c>
      <c r="B10" s="12"/>
      <c r="C10" s="12"/>
      <c r="D10" s="12"/>
      <c r="E10" s="12"/>
      <c r="F10" s="28"/>
      <c r="G10" s="28"/>
      <c r="H10" s="164"/>
      <c r="I10" s="25"/>
      <c r="J10" s="26"/>
    </row>
    <row r="11" spans="1:10" ht="15.75" customHeight="1" x14ac:dyDescent="0.25">
      <c r="A11" s="4">
        <v>9</v>
      </c>
      <c r="B11" s="12"/>
      <c r="C11" s="12"/>
      <c r="D11" s="12"/>
      <c r="E11" s="12"/>
      <c r="F11" s="28"/>
      <c r="G11" s="28"/>
      <c r="H11" s="164"/>
      <c r="I11" s="25"/>
      <c r="J11" s="26"/>
    </row>
    <row r="12" spans="1:10" ht="15.75" customHeight="1" x14ac:dyDescent="0.25">
      <c r="A12" s="4">
        <v>10</v>
      </c>
      <c r="B12" s="12"/>
      <c r="C12" s="12"/>
      <c r="D12" s="12"/>
      <c r="E12" s="12"/>
      <c r="F12" s="28"/>
      <c r="G12" s="28"/>
      <c r="H12" s="164"/>
      <c r="I12" s="25"/>
      <c r="J12" s="26"/>
    </row>
    <row r="13" spans="1:10" ht="15.75" customHeight="1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customHeight="1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customHeight="1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customHeight="1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customHeight="1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customHeight="1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customHeight="1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customHeight="1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customHeight="1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customHeight="1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5.75" customHeight="1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customHeight="1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5.75" customHeight="1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5.75" customHeight="1" x14ac:dyDescent="0.25">
      <c r="A27" s="97" t="s">
        <v>9</v>
      </c>
      <c r="B27" s="29" t="e">
        <f>('12-15 Female Scratch Finals'!B3:B3)</f>
        <v>#REF!</v>
      </c>
      <c r="C27" s="30" t="e">
        <f>('12-15 Female Scratch Finals'!C3:C3)</f>
        <v>#REF!</v>
      </c>
      <c r="D27" s="30" t="e">
        <f>('12-15 Female Scratch Finals'!D3:D3)</f>
        <v>#REF!</v>
      </c>
      <c r="E27" s="30" t="e">
        <f>('12-15 Female Scratch Finals'!E3:E3)</f>
        <v>#REF!</v>
      </c>
      <c r="F27" s="30">
        <f>('12-15 Female Scratch Finals'!F3:F3)</f>
        <v>0</v>
      </c>
      <c r="G27" s="30">
        <f>('12-15 Female Scratch Finals'!G3:G3)</f>
        <v>0</v>
      </c>
      <c r="H27" s="30">
        <f>('12-15 Female Scratch Finals'!H3:H3)</f>
        <v>0</v>
      </c>
      <c r="I27" s="30">
        <f>('12-15 Female Scratch Finals'!I3:I3)</f>
        <v>0</v>
      </c>
      <c r="J27" s="45">
        <f>('12-15 Female Scratch Finals'!J3:J3)</f>
        <v>0</v>
      </c>
    </row>
    <row r="28" spans="1:10" ht="15.75" customHeight="1" x14ac:dyDescent="0.25">
      <c r="A28" s="98" t="s">
        <v>10</v>
      </c>
      <c r="B28" s="32" t="e">
        <f>('12-15 Female Scratch Finals'!B4:B4)</f>
        <v>#REF!</v>
      </c>
      <c r="C28" s="33" t="e">
        <f>('12-15 Female Scratch Finals'!C4:C4)</f>
        <v>#REF!</v>
      </c>
      <c r="D28" s="33" t="e">
        <f>('12-15 Female Scratch Finals'!D4:D4)</f>
        <v>#REF!</v>
      </c>
      <c r="E28" s="33" t="e">
        <f>('12-15 Female Scratch Finals'!E4:E4)</f>
        <v>#REF!</v>
      </c>
      <c r="F28" s="33">
        <f>('12-15 Female Scratch Finals'!F4:F4)</f>
        <v>0</v>
      </c>
      <c r="G28" s="33">
        <f>('12-15 Female Scratch Finals'!G4:G4)</f>
        <v>0</v>
      </c>
      <c r="H28" s="33">
        <f>('12-15 Female Scratch Finals'!H4:H4)</f>
        <v>0</v>
      </c>
      <c r="I28" s="33">
        <f>('12-15 Female Scratch Finals'!I4:I4)</f>
        <v>0</v>
      </c>
      <c r="J28" s="35">
        <f>('12-15 Female Scratch Finals'!J4:J4)</f>
        <v>0</v>
      </c>
    </row>
    <row r="29" spans="1:10" ht="15.75" customHeight="1" thickBot="1" x14ac:dyDescent="0.3">
      <c r="A29" s="99" t="s">
        <v>11</v>
      </c>
      <c r="B29" s="36" t="e">
        <f>('12-15 Female Scratch Finals'!B5:B5)</f>
        <v>#REF!</v>
      </c>
      <c r="C29" s="37" t="e">
        <f>('12-15 Female Scratch Finals'!C5:C5)</f>
        <v>#REF!</v>
      </c>
      <c r="D29" s="37" t="e">
        <f>('12-15 Female Scratch Finals'!D5:D5)</f>
        <v>#REF!</v>
      </c>
      <c r="E29" s="37" t="e">
        <f>('12-15 Female Scratch Finals'!E5:E5)</f>
        <v>#REF!</v>
      </c>
      <c r="F29" s="37">
        <f>('12-15 Female Scratch Finals'!F5:F5)</f>
        <v>0</v>
      </c>
      <c r="G29" s="37">
        <f>('12-15 Female Scratch Finals'!G5:G5)</f>
        <v>0</v>
      </c>
      <c r="H29" s="37">
        <f>('12-15 Female Scratch Finals'!H5:H5)</f>
        <v>0</v>
      </c>
      <c r="I29" s="37">
        <f>('12-15 Female Scratch Finals'!I5:I5)</f>
        <v>0</v>
      </c>
      <c r="J29" s="38">
        <f>('12-15 Female Scratch Finals'!J5:J5)</f>
        <v>0</v>
      </c>
    </row>
  </sheetData>
  <mergeCells count="11">
    <mergeCell ref="J1:J2"/>
    <mergeCell ref="A24:J24"/>
    <mergeCell ref="D1:D2"/>
    <mergeCell ref="E1:E2"/>
    <mergeCell ref="A25:A26"/>
    <mergeCell ref="D25:D26"/>
    <mergeCell ref="E25:E26"/>
    <mergeCell ref="I25:I26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 PA&amp;C&amp;12 2014 Keystone State Games&amp;R&amp;12Finals Round</oddHeader>
    <oddFooter>&amp;L&amp;12Printed &amp;D
Time &amp;T&amp;C&amp;"Arial,Bold Italic"&amp;12 12-15 Female -  Scratch Finals&amp;R&amp;12Page &amp;P</oddFooter>
  </headerFooter>
  <ignoredErrors>
    <ignoredError sqref="B27:J29" emptyCellReferenc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R4" sqref="R4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/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504</v>
      </c>
      <c r="R3" s="241">
        <f>SUM(G3:I3)</f>
        <v>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/>
      <c r="G4" s="233"/>
      <c r="H4" s="233"/>
      <c r="I4" s="233"/>
      <c r="J4" s="234"/>
      <c r="K4" s="252"/>
      <c r="L4" s="252"/>
      <c r="M4" s="252"/>
      <c r="N4" s="42"/>
      <c r="O4" s="49"/>
      <c r="P4" s="287"/>
      <c r="Q4" s="241"/>
      <c r="R4" s="241"/>
    </row>
    <row r="5" spans="1:18" s="27" customFormat="1" ht="15.75" x14ac:dyDescent="0.25">
      <c r="A5" s="4">
        <v>3</v>
      </c>
      <c r="B5" s="233"/>
      <c r="C5" s="233"/>
      <c r="D5" s="233"/>
      <c r="E5" s="233"/>
      <c r="F5" s="233"/>
      <c r="G5" s="233"/>
      <c r="H5" s="233"/>
      <c r="I5" s="233"/>
      <c r="J5" s="234"/>
      <c r="K5" s="241"/>
      <c r="L5" s="241"/>
      <c r="M5" s="241"/>
      <c r="N5" s="42"/>
      <c r="O5" s="49"/>
      <c r="P5" s="287"/>
      <c r="Q5" s="241"/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/>
      <c r="G6" s="233"/>
      <c r="H6" s="233"/>
      <c r="I6" s="233"/>
      <c r="J6" s="234"/>
      <c r="K6" s="241"/>
      <c r="L6" s="241"/>
      <c r="M6" s="241"/>
      <c r="N6" s="42"/>
      <c r="O6" s="49"/>
      <c r="P6" s="287"/>
      <c r="Q6" s="241"/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/>
      <c r="G7" s="233"/>
      <c r="H7" s="233"/>
      <c r="I7" s="233"/>
      <c r="J7" s="234"/>
      <c r="K7" s="241"/>
      <c r="L7" s="242"/>
      <c r="M7" s="242"/>
      <c r="N7" s="241"/>
      <c r="O7" s="241"/>
      <c r="P7" s="287"/>
      <c r="Q7" s="241"/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358">
        <v>30</v>
      </c>
      <c r="B32" s="14"/>
      <c r="C32" s="14"/>
      <c r="D32" s="14"/>
      <c r="E32" s="14"/>
      <c r="F32" s="14"/>
      <c r="G32" s="28"/>
      <c r="H32" s="28"/>
      <c r="I32" s="28"/>
      <c r="J32" s="290"/>
      <c r="K32" s="359"/>
      <c r="L32" s="289"/>
      <c r="M32" s="289"/>
      <c r="N32" s="289"/>
      <c r="O32" s="288"/>
      <c r="P32" s="287"/>
      <c r="Q32" s="287"/>
      <c r="R32" s="287"/>
    </row>
    <row r="33" spans="1:18" s="27" customFormat="1" ht="20.25" x14ac:dyDescent="0.3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80-84 Male&amp;R&amp;12Page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J4" sqref="J4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>
        <f>('80-84 Male Hdcp Qualifier'!B3)</f>
        <v>0</v>
      </c>
      <c r="C3" s="233">
        <f>('80-84 Male Hdcp Qualifier'!C3)</f>
        <v>0</v>
      </c>
      <c r="D3" s="233">
        <f>('80-84 Male Hdcp Qualifier'!D3)</f>
        <v>0</v>
      </c>
      <c r="E3" s="233">
        <f>('80-84 Male Hdcp Qualifier'!E3)</f>
        <v>0</v>
      </c>
      <c r="F3" s="233">
        <f>('80-84 Male Hdcp Qualifier'!F3)</f>
        <v>0</v>
      </c>
      <c r="G3" s="164">
        <f>('80-84 Male Hdcp Qualifier'!G3)</f>
        <v>0</v>
      </c>
      <c r="H3" s="164">
        <f>('80-84 Male Hdcp Qualifier'!H3)</f>
        <v>0</v>
      </c>
      <c r="I3" s="164">
        <f>('80-84 Male Hdcp Qualifier'!I3)</f>
        <v>0</v>
      </c>
      <c r="J3" s="26">
        <f>('80-84 Male Hdcp Qualifier'!R3)</f>
        <v>0</v>
      </c>
      <c r="K3" s="164">
        <f>('80-84 Male Hdcp Qualifier'!K3)</f>
        <v>0</v>
      </c>
      <c r="L3" s="164">
        <f>('80-84 Male Hdcp Qualifier'!L3)</f>
        <v>0</v>
      </c>
      <c r="M3" s="164">
        <f>('80-84 Male Hdcp Qualifier'!M3)</f>
        <v>0</v>
      </c>
      <c r="N3" s="164">
        <f>('80-84 Male Hdcp Qualifier'!N3)</f>
        <v>0</v>
      </c>
      <c r="O3" s="306">
        <f>SUM(G3:I3)</f>
        <v>0</v>
      </c>
    </row>
    <row r="4" spans="1:15" ht="15.75" x14ac:dyDescent="0.25">
      <c r="A4" s="4">
        <v>2</v>
      </c>
      <c r="B4" s="233"/>
      <c r="C4" s="233"/>
      <c r="D4" s="233"/>
      <c r="E4" s="233"/>
      <c r="F4" s="233"/>
      <c r="G4" s="164"/>
      <c r="H4" s="164"/>
      <c r="I4" s="164"/>
      <c r="J4" s="280"/>
      <c r="K4" s="51"/>
      <c r="L4" s="279"/>
      <c r="M4" s="51"/>
      <c r="N4" s="241"/>
      <c r="O4" s="131"/>
    </row>
    <row r="5" spans="1:15" ht="15.75" x14ac:dyDescent="0.25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128"/>
      <c r="L5" s="212"/>
      <c r="M5" s="129"/>
      <c r="N5" s="241"/>
      <c r="O5" s="131"/>
    </row>
    <row r="6" spans="1:15" ht="15.75" x14ac:dyDescent="0.25">
      <c r="A6" s="4">
        <v>4</v>
      </c>
      <c r="B6" s="233"/>
      <c r="C6" s="233"/>
      <c r="D6" s="233"/>
      <c r="E6" s="233"/>
      <c r="F6" s="233"/>
      <c r="G6" s="164"/>
      <c r="H6" s="164"/>
      <c r="I6" s="164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('80-84 Male Hdcp Finals'!B3:B3)</f>
        <v>0</v>
      </c>
      <c r="C27" s="319">
        <f>('80-84 Male Hdcp Finals'!C3:C3)</f>
        <v>0</v>
      </c>
      <c r="D27" s="319">
        <f>('80-84 Male Hdcp Finals'!D3:D3)</f>
        <v>0</v>
      </c>
      <c r="E27" s="319">
        <f>('80-84 Male Hdcp Finals'!E3:E3)</f>
        <v>0</v>
      </c>
      <c r="F27" s="319">
        <f>('80-84 Male Hdcp Finals'!F3:F3)</f>
        <v>0</v>
      </c>
      <c r="G27" s="319">
        <f>('80-84 Male Hdcp Finals'!G3:G3)</f>
        <v>0</v>
      </c>
      <c r="H27" s="319">
        <f>('80-84 Male Hdcp Finals'!H3:H3)</f>
        <v>0</v>
      </c>
      <c r="I27" s="319">
        <f>('80-84 Male Hdcp Finals'!I3:I3)</f>
        <v>0</v>
      </c>
      <c r="J27" s="319">
        <f>('80-84 Male Hdcp Finals'!J3:J3)</f>
        <v>0</v>
      </c>
      <c r="K27" s="319">
        <f>('80-84 Male Hdcp Finals'!K3:K3)</f>
        <v>0</v>
      </c>
      <c r="L27" s="319">
        <f>('80-84 Male Hdcp Finals'!L3:L3)</f>
        <v>0</v>
      </c>
      <c r="M27" s="319">
        <f>('80-84 Male Hdcp Finals'!M3:M3)</f>
        <v>0</v>
      </c>
      <c r="N27" s="319">
        <f>('80-84 Male Hdcp Finals'!N3:N3)</f>
        <v>0</v>
      </c>
      <c r="O27" s="319">
        <f>('80-84 Male Hdcp Finals'!O3:O3)</f>
        <v>0</v>
      </c>
    </row>
    <row r="28" spans="1:15" ht="15.75" x14ac:dyDescent="0.25">
      <c r="A28" s="98" t="s">
        <v>10</v>
      </c>
      <c r="B28" s="32">
        <f>('80-84 Male Hdcp Finals'!B4:B4)</f>
        <v>0</v>
      </c>
      <c r="C28" s="32">
        <f>('80-84 Male Hdcp Finals'!C4:C4)</f>
        <v>0</v>
      </c>
      <c r="D28" s="32">
        <f>('80-84 Male Hdcp Finals'!D4:D4)</f>
        <v>0</v>
      </c>
      <c r="E28" s="32">
        <f>('80-84 Male Hdcp Finals'!E4:E4)</f>
        <v>0</v>
      </c>
      <c r="F28" s="32">
        <f>('80-84 Male Hdcp Finals'!F4:F4)</f>
        <v>0</v>
      </c>
      <c r="G28" s="32">
        <f>('80-84 Male Hdcp Finals'!G4:G4)</f>
        <v>0</v>
      </c>
      <c r="H28" s="32">
        <f>('80-84 Male Hdcp Finals'!H4:H4)</f>
        <v>0</v>
      </c>
      <c r="I28" s="32">
        <f>('80-84 Male Hdcp Finals'!I4:I4)</f>
        <v>0</v>
      </c>
      <c r="J28" s="32">
        <f>('80-84 Male Hdcp Finals'!J4:J4)</f>
        <v>0</v>
      </c>
      <c r="K28" s="32">
        <f>('80-84 Male Hdcp Finals'!K4:K4)</f>
        <v>0</v>
      </c>
      <c r="L28" s="32">
        <f>('80-84 Male Hdcp Finals'!L4:L4)</f>
        <v>0</v>
      </c>
      <c r="M28" s="32">
        <f>('80-84 Male Hdcp Finals'!M4:M4)</f>
        <v>0</v>
      </c>
      <c r="N28" s="32">
        <f>('80-84 Male Hdcp Finals'!N4:N4)</f>
        <v>0</v>
      </c>
      <c r="O28" s="32">
        <f>('80-84 Male Hdcp Finals'!O4:O4)</f>
        <v>0</v>
      </c>
    </row>
    <row r="29" spans="1:15" ht="16.5" thickBot="1" x14ac:dyDescent="0.3">
      <c r="A29" s="99" t="s">
        <v>11</v>
      </c>
      <c r="B29" s="36">
        <f>('80-84 Male Hdcp Finals'!B5:B5)</f>
        <v>0</v>
      </c>
      <c r="C29" s="36">
        <f>('80-84 Male Hdcp Finals'!C5:C5)</f>
        <v>0</v>
      </c>
      <c r="D29" s="36">
        <f>('80-84 Male Hdcp Finals'!D5:D5)</f>
        <v>0</v>
      </c>
      <c r="E29" s="36">
        <f>('80-84 Male Hdcp Finals'!E5:E5)</f>
        <v>0</v>
      </c>
      <c r="F29" s="36">
        <f>('80-84 Male Hdcp Finals'!F5:F5)</f>
        <v>0</v>
      </c>
      <c r="G29" s="36">
        <f>('80-84 Male Hdcp Finals'!G5:G5)</f>
        <v>0</v>
      </c>
      <c r="H29" s="36">
        <f>('80-84 Male Hdcp Finals'!H5:H5)</f>
        <v>0</v>
      </c>
      <c r="I29" s="36">
        <f>('80-84 Male Hdcp Finals'!I5:I5)</f>
        <v>0</v>
      </c>
      <c r="J29" s="36">
        <f>('80-84 Male Hdcp Finals'!J5:J5)</f>
        <v>0</v>
      </c>
      <c r="K29" s="36">
        <f>('80-84 Male Hdcp Finals'!K5:K5)</f>
        <v>0</v>
      </c>
      <c r="L29" s="36">
        <f>('80-84 Male Hdcp Finals'!L5:L5)</f>
        <v>0</v>
      </c>
      <c r="M29" s="36">
        <f>('80-84 Male Hdcp Finals'!M5:M5)</f>
        <v>0</v>
      </c>
      <c r="N29" s="36">
        <f>('80-84 Male Hdcp Finals'!N5:N5)</f>
        <v>0</v>
      </c>
      <c r="O29" s="36">
        <f>('80-84 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80-84 Male&amp;R&amp;12Page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topLeftCell="A2" zoomScaleNormal="100" workbookViewId="0">
      <selection activeCell="H26" sqref="H25:H26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/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504</v>
      </c>
      <c r="R3" s="241">
        <f>SUM(G3:I3)</f>
        <v>0</v>
      </c>
    </row>
    <row r="4" spans="1:18" s="27" customFormat="1" ht="15.75" x14ac:dyDescent="0.25">
      <c r="A4" s="4">
        <v>2</v>
      </c>
      <c r="B4" s="233"/>
      <c r="C4" s="233"/>
      <c r="D4" s="234"/>
      <c r="E4" s="233"/>
      <c r="F4" s="233"/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504</v>
      </c>
      <c r="R4" s="241">
        <f t="shared" ref="R4:R5" si="0">SUM(G4:I4)</f>
        <v>0</v>
      </c>
    </row>
    <row r="5" spans="1:18" s="27" customFormat="1" ht="15.75" x14ac:dyDescent="0.25">
      <c r="A5" s="4">
        <v>3</v>
      </c>
      <c r="B5" s="244"/>
      <c r="C5" s="244"/>
      <c r="D5" s="244"/>
      <c r="E5" s="244"/>
      <c r="F5" s="244"/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504</v>
      </c>
      <c r="R5" s="241">
        <f t="shared" si="0"/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50-54 Male&amp;R&amp;12 
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33"/>
  <sheetViews>
    <sheetView view="pageLayout" zoomScaleNormal="70" zoomScaleSheetLayoutView="78" workbookViewId="0">
      <selection activeCell="D8" sqref="D8"/>
    </sheetView>
  </sheetViews>
  <sheetFormatPr defaultRowHeight="15" x14ac:dyDescent="0.2"/>
  <cols>
    <col min="1" max="1" width="4" style="3" customWidth="1"/>
    <col min="2" max="2" width="16" style="3" customWidth="1"/>
    <col min="3" max="3" width="14.42578125" style="3" customWidth="1"/>
    <col min="4" max="4" width="21.5703125" style="3" customWidth="1"/>
    <col min="5" max="5" width="6.28515625" style="3" customWidth="1"/>
    <col min="6" max="7" width="9.7109375" style="3" customWidth="1"/>
    <col min="8" max="8" width="10.42578125" style="3" customWidth="1"/>
    <col min="9" max="10" width="7.7109375" style="3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26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27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16.5" customHeight="1" x14ac:dyDescent="0.3">
      <c r="A12" s="2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customHeight="1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customHeight="1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customHeight="1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customHeight="1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customHeight="1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M1:M2"/>
    <mergeCell ref="A33:J33"/>
    <mergeCell ref="D1:D2"/>
    <mergeCell ref="E1:E2"/>
    <mergeCell ref="B1:B2"/>
    <mergeCell ref="C1:C2"/>
    <mergeCell ref="L1:L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Games&amp;R&amp;12Qualifying Round</oddHeader>
    <oddFooter>&amp;L&amp;12Printed &amp;D
Time &amp;T&amp;C&amp;"Arial,Bold Italic"&amp;12 12-14 Male - Scratch Qualifying&amp;R&amp;12Page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9"/>
  <sheetViews>
    <sheetView view="pageLayout" zoomScaleNormal="70" zoomScaleSheetLayoutView="92" workbookViewId="0">
      <selection activeCell="D6" sqref="D6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9.4257812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5.75" customHeight="1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customHeight="1" x14ac:dyDescent="0.25">
      <c r="A3" s="4">
        <v>1</v>
      </c>
      <c r="B3" s="15">
        <f>('12-15 Male Scratch Qualifier'!B3)</f>
        <v>0</v>
      </c>
      <c r="C3" s="15">
        <f>('12-15 Male Scratch Qualifier'!C3)</f>
        <v>0</v>
      </c>
      <c r="D3" s="15">
        <f>('12-15 Male Scratch Qualifier'!D3)</f>
        <v>0</v>
      </c>
      <c r="E3" s="15">
        <f>('12-15 Male Scratch Qualifier'!E3)</f>
        <v>0</v>
      </c>
      <c r="F3" s="15"/>
      <c r="G3" s="15"/>
      <c r="H3" s="15"/>
      <c r="I3" s="15">
        <f>SUM(F3:H3)</f>
        <v>0</v>
      </c>
      <c r="J3" s="15">
        <f>SUM(F3:H3)</f>
        <v>0</v>
      </c>
    </row>
    <row r="4" spans="1:10" ht="15.75" customHeight="1" x14ac:dyDescent="0.25">
      <c r="A4" s="4">
        <v>2</v>
      </c>
      <c r="B4" s="15">
        <f>('12-15 Male Scratch Qualifier'!B4)</f>
        <v>0</v>
      </c>
      <c r="C4" s="15">
        <f>('12-15 Male Scratch Qualifier'!C4)</f>
        <v>0</v>
      </c>
      <c r="D4" s="15">
        <f>('12-15 Male Scratch Qualifier'!D4)</f>
        <v>0</v>
      </c>
      <c r="E4" s="15">
        <f>('12-15 Male Scratch Qualifier'!E4)</f>
        <v>0</v>
      </c>
      <c r="F4" s="164"/>
      <c r="G4" s="164"/>
      <c r="H4" s="164"/>
      <c r="I4" s="15">
        <f>SUM(F4:H4)</f>
        <v>0</v>
      </c>
      <c r="J4" s="15">
        <f>SUM(F4:H4)</f>
        <v>0</v>
      </c>
    </row>
    <row r="5" spans="1:10" ht="15.75" customHeight="1" x14ac:dyDescent="0.25">
      <c r="A5" s="4">
        <v>3</v>
      </c>
      <c r="B5" s="15">
        <f>('12-15 Male Scratch Qualifier'!B5)</f>
        <v>0</v>
      </c>
      <c r="C5" s="15">
        <f>('12-15 Male Scratch Qualifier'!C5)</f>
        <v>0</v>
      </c>
      <c r="D5" s="15">
        <f>('12-15 Male Scratch Qualifier'!D5)</f>
        <v>0</v>
      </c>
      <c r="E5" s="15">
        <f>('12-15 Male Scratch Qualifier'!E5)</f>
        <v>0</v>
      </c>
      <c r="F5" s="25"/>
      <c r="G5" s="25"/>
      <c r="H5" s="25"/>
      <c r="I5" s="15">
        <f>SUM(F5:H5)</f>
        <v>0</v>
      </c>
      <c r="J5" s="15">
        <f>SUM(F5:H5)</f>
        <v>0</v>
      </c>
    </row>
    <row r="6" spans="1:10" ht="15.75" customHeight="1" x14ac:dyDescent="0.25">
      <c r="A6" s="4">
        <v>4</v>
      </c>
      <c r="B6" s="15">
        <f>('12-15 Male Scratch Qualifier'!B6)</f>
        <v>0</v>
      </c>
      <c r="C6" s="15">
        <f>('12-15 Male Scratch Qualifier'!C6)</f>
        <v>0</v>
      </c>
      <c r="D6" s="15">
        <f>('12-15 Male Scratch Qualifier'!D6)</f>
        <v>0</v>
      </c>
      <c r="E6" s="15">
        <f>('12-15 Male Scratch Qualifier'!E6)</f>
        <v>0</v>
      </c>
      <c r="F6" s="49"/>
      <c r="G6" s="49"/>
      <c r="H6" s="49"/>
      <c r="I6" s="15">
        <f>SUM(F6:H6)</f>
        <v>0</v>
      </c>
      <c r="J6" s="15">
        <f>SUM(F6:H6)</f>
        <v>0</v>
      </c>
    </row>
    <row r="7" spans="1:10" ht="15.75" customHeight="1" x14ac:dyDescent="0.25">
      <c r="A7" s="4">
        <v>5</v>
      </c>
      <c r="B7" s="15">
        <f>('12-15 Male Scratch Qualifier'!B7)</f>
        <v>0</v>
      </c>
      <c r="C7" s="15">
        <f>('12-15 Male Scratch Qualifier'!C7)</f>
        <v>0</v>
      </c>
      <c r="D7" s="15">
        <f>('12-15 Male Scratch Qualifier'!D7)</f>
        <v>0</v>
      </c>
      <c r="E7" s="15">
        <f>('12-15 Male Scratch Qualifier'!E7)</f>
        <v>0</v>
      </c>
      <c r="F7" s="28"/>
      <c r="G7" s="28"/>
      <c r="H7" s="28"/>
      <c r="I7" s="15">
        <f>SUM(F7:H7)</f>
        <v>0</v>
      </c>
      <c r="J7" s="15">
        <f>SUM(F7:H7)</f>
        <v>0</v>
      </c>
    </row>
    <row r="8" spans="1:10" ht="15.75" customHeight="1" x14ac:dyDescent="0.25">
      <c r="A8" s="4">
        <v>6</v>
      </c>
      <c r="B8" s="12"/>
      <c r="C8" s="12"/>
      <c r="D8" s="12"/>
      <c r="E8" s="12"/>
      <c r="F8" s="28"/>
      <c r="G8" s="28"/>
      <c r="H8" s="164"/>
      <c r="I8" s="25"/>
      <c r="J8" s="26"/>
    </row>
    <row r="9" spans="1:10" ht="15.75" customHeight="1" x14ac:dyDescent="0.25">
      <c r="A9" s="4">
        <v>7</v>
      </c>
      <c r="B9" s="12"/>
      <c r="C9" s="12"/>
      <c r="D9" s="12"/>
      <c r="E9" s="12"/>
      <c r="F9" s="28"/>
      <c r="G9" s="28"/>
      <c r="H9" s="164"/>
      <c r="I9" s="25"/>
      <c r="J9" s="26"/>
    </row>
    <row r="10" spans="1:10" ht="15.75" customHeight="1" x14ac:dyDescent="0.25">
      <c r="A10" s="4">
        <v>8</v>
      </c>
      <c r="B10" s="12"/>
      <c r="C10" s="12"/>
      <c r="D10" s="12"/>
      <c r="E10" s="12"/>
      <c r="F10" s="28"/>
      <c r="G10" s="28"/>
      <c r="H10" s="164"/>
      <c r="I10" s="25"/>
      <c r="J10" s="26"/>
    </row>
    <row r="11" spans="1:10" ht="15.75" customHeight="1" x14ac:dyDescent="0.25">
      <c r="A11" s="4">
        <v>9</v>
      </c>
      <c r="B11" s="12"/>
      <c r="C11" s="12"/>
      <c r="D11" s="12"/>
      <c r="E11" s="12"/>
      <c r="F11" s="28"/>
      <c r="G11" s="28"/>
      <c r="H11" s="164"/>
      <c r="I11" s="25"/>
      <c r="J11" s="26"/>
    </row>
    <row r="12" spans="1:10" ht="15.75" customHeight="1" x14ac:dyDescent="0.25">
      <c r="A12" s="4">
        <v>10</v>
      </c>
      <c r="B12" s="12"/>
      <c r="C12" s="12"/>
      <c r="D12" s="12"/>
      <c r="E12" s="12"/>
      <c r="F12" s="28"/>
      <c r="G12" s="28"/>
      <c r="H12" s="164"/>
      <c r="I12" s="25"/>
      <c r="J12" s="26"/>
    </row>
    <row r="13" spans="1:10" ht="15.75" customHeight="1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customHeight="1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customHeight="1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customHeight="1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customHeight="1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customHeight="1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customHeight="1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customHeight="1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customHeight="1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customHeight="1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5.75" customHeight="1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customHeight="1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5.75" customHeight="1" thickBot="1" x14ac:dyDescent="0.3">
      <c r="A26" s="392"/>
      <c r="B26" s="20" t="s">
        <v>16</v>
      </c>
      <c r="C26" s="21" t="s">
        <v>16</v>
      </c>
      <c r="D26" s="407"/>
      <c r="E26" s="407"/>
      <c r="F26" s="21">
        <v>1</v>
      </c>
      <c r="G26" s="21">
        <v>2</v>
      </c>
      <c r="H26" s="21">
        <v>3</v>
      </c>
      <c r="I26" s="407"/>
      <c r="J26" s="19" t="s">
        <v>2</v>
      </c>
    </row>
    <row r="27" spans="1:10" ht="15.75" customHeight="1" x14ac:dyDescent="0.25">
      <c r="A27" s="170" t="s">
        <v>9</v>
      </c>
      <c r="B27" s="29">
        <f>('12-15 Male Scratch Finals'!B3:B3)</f>
        <v>0</v>
      </c>
      <c r="C27" s="30">
        <f>('12-15 Male Scratch Finals'!C3:C3)</f>
        <v>0</v>
      </c>
      <c r="D27" s="30">
        <f>('12-15 Male Scratch Finals'!D3:D3)</f>
        <v>0</v>
      </c>
      <c r="E27" s="30">
        <f>('12-15 Male Scratch Finals'!E3:E3)</f>
        <v>0</v>
      </c>
      <c r="F27" s="30">
        <f>('12-15 Male Scratch Finals'!F3:F3)</f>
        <v>0</v>
      </c>
      <c r="G27" s="30">
        <f>('12-15 Male Scratch Finals'!G3:G3)</f>
        <v>0</v>
      </c>
      <c r="H27" s="30">
        <f>('12-15 Male Scratch Finals'!H3:H3)</f>
        <v>0</v>
      </c>
      <c r="I27" s="30">
        <f>('12-15 Male Scratch Finals'!I3:I3)</f>
        <v>0</v>
      </c>
      <c r="J27" s="31">
        <f>('12-15 Male Scratch Finals'!J3:J3)</f>
        <v>0</v>
      </c>
    </row>
    <row r="28" spans="1:10" ht="15.75" customHeight="1" x14ac:dyDescent="0.25">
      <c r="A28" s="171" t="s">
        <v>10</v>
      </c>
      <c r="B28" s="32">
        <f>('12-15 Male Scratch Finals'!B4:B4)</f>
        <v>0</v>
      </c>
      <c r="C28" s="33">
        <f>('12-15 Male Scratch Finals'!C4:C4)</f>
        <v>0</v>
      </c>
      <c r="D28" s="33">
        <f>('12-15 Male Scratch Finals'!D4:D4)</f>
        <v>0</v>
      </c>
      <c r="E28" s="33">
        <f>('12-15 Male Scratch Finals'!E4:E4)</f>
        <v>0</v>
      </c>
      <c r="F28" s="33">
        <f>('12-15 Male Scratch Finals'!F4:F4)</f>
        <v>0</v>
      </c>
      <c r="G28" s="33">
        <f>('12-15 Male Scratch Finals'!G4:G4)</f>
        <v>0</v>
      </c>
      <c r="H28" s="33">
        <f>('12-15 Male Scratch Finals'!H4:H4)</f>
        <v>0</v>
      </c>
      <c r="I28" s="33">
        <f>('12-15 Male Scratch Finals'!I4:I4)</f>
        <v>0</v>
      </c>
      <c r="J28" s="34">
        <f>('12-15 Male Scratch Finals'!J4:J4)</f>
        <v>0</v>
      </c>
    </row>
    <row r="29" spans="1:10" ht="15.75" customHeight="1" thickBot="1" x14ac:dyDescent="0.3">
      <c r="A29" s="172" t="s">
        <v>11</v>
      </c>
      <c r="B29" s="36">
        <f>('12-15 Male Scratch Finals'!B5:B5)</f>
        <v>0</v>
      </c>
      <c r="C29" s="37">
        <f>('12-15 Male Scratch Finals'!C5:C5)</f>
        <v>0</v>
      </c>
      <c r="D29" s="37">
        <f>('12-15 Male Scratch Finals'!D5:D5)</f>
        <v>0</v>
      </c>
      <c r="E29" s="37">
        <f>('12-15 Male Scratch Finals'!E5:E5)</f>
        <v>0</v>
      </c>
      <c r="F29" s="37">
        <f>('12-15 Male Scratch Finals'!F5:F5)</f>
        <v>0</v>
      </c>
      <c r="G29" s="37">
        <f>('12-15 Male Scratch Finals'!G5:G5)</f>
        <v>0</v>
      </c>
      <c r="H29" s="37">
        <f>('12-15 Male Scratch Finals'!H5:H5)</f>
        <v>0</v>
      </c>
      <c r="I29" s="37">
        <f>('12-15 Male Scratch Finals'!I5:I5)</f>
        <v>0</v>
      </c>
      <c r="J29" s="100">
        <f>('12-15 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12-14 Male - Scratch Finals&amp;R&amp;12Page &amp;P</oddFooter>
  </headerFooter>
  <ignoredErrors>
    <ignoredError sqref="B27:J29" emptyCellReferenc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33"/>
  <sheetViews>
    <sheetView view="pageLayout" zoomScaleNormal="70" zoomScaleSheetLayoutView="78" workbookViewId="0">
      <selection activeCell="D7" sqref="D7"/>
    </sheetView>
  </sheetViews>
  <sheetFormatPr defaultRowHeight="15" x14ac:dyDescent="0.2"/>
  <cols>
    <col min="1" max="1" width="4" style="3" customWidth="1"/>
    <col min="2" max="2" width="15" style="3" customWidth="1"/>
    <col min="3" max="3" width="14.42578125" style="3" customWidth="1"/>
    <col min="4" max="4" width="22.42578125" style="3" customWidth="1"/>
    <col min="5" max="5" width="7" style="3" customWidth="1"/>
    <col min="6" max="8" width="9.7109375" style="74" customWidth="1"/>
    <col min="9" max="9" width="7.7109375" style="3" hidden="1" customWidth="1"/>
    <col min="10" max="10" width="7.710937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26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27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15" customHeight="1" x14ac:dyDescent="0.3">
      <c r="A12" s="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287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M1:M2"/>
    <mergeCell ref="A33:J33"/>
    <mergeCell ref="D1:D2"/>
    <mergeCell ref="E1:E2"/>
    <mergeCell ref="L1:L2"/>
    <mergeCell ref="B1:B2"/>
    <mergeCell ref="C1:C2"/>
  </mergeCells>
  <phoneticPr fontId="0" type="noConversion"/>
  <printOptions horizontalCentered="1" verticalCentered="1"/>
  <pageMargins left="0.25" right="0.25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Games&amp;R&amp;12Qualifying Round</oddHeader>
    <oddFooter>&amp;L&amp;12Printed &amp;D
Time &amp;T&amp;C&amp;"Arial,Bold Italic"&amp;12 16-20 Female - Scratch Qualifying&amp;R&amp;12Page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9"/>
  <sheetViews>
    <sheetView view="pageLayout" zoomScaleNormal="100" zoomScaleSheetLayoutView="92" workbookViewId="0">
      <selection activeCell="E8" sqref="E8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63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5.75" customHeight="1" thickBot="1" x14ac:dyDescent="0.3">
      <c r="A2" s="215"/>
      <c r="B2" s="396"/>
      <c r="C2" s="396"/>
      <c r="D2" s="397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customHeight="1" x14ac:dyDescent="0.25">
      <c r="A3" s="4">
        <v>1</v>
      </c>
      <c r="B3" s="297">
        <f>('16-20 Female Scratch Qualifier'!B3)</f>
        <v>0</v>
      </c>
      <c r="C3" s="297">
        <f>('16-20 Female Scratch Qualifier'!C3)</f>
        <v>0</v>
      </c>
      <c r="D3" s="297">
        <f>('16-20 Female Scratch Qualifier'!D3)</f>
        <v>0</v>
      </c>
      <c r="E3" s="297">
        <f>('16-20 Female Scratch Qualifier'!E3)</f>
        <v>0</v>
      </c>
      <c r="F3" s="235"/>
      <c r="G3" s="235"/>
      <c r="H3" s="235"/>
      <c r="I3" s="235">
        <f>SUM(F3:H3)</f>
        <v>0</v>
      </c>
      <c r="J3" s="236">
        <f>SUM(F3:H3)</f>
        <v>0</v>
      </c>
    </row>
    <row r="4" spans="1:10" ht="15.75" customHeight="1" x14ac:dyDescent="0.25">
      <c r="A4" s="4">
        <v>2</v>
      </c>
      <c r="B4" s="41">
        <f>('16-20 Female Scratch Qualifier'!B4)</f>
        <v>0</v>
      </c>
      <c r="C4" s="41">
        <f>('16-20 Female Scratch Qualifier'!C4)</f>
        <v>0</v>
      </c>
      <c r="D4" s="41">
        <f>('16-20 Female Scratch Qualifier'!D4)</f>
        <v>0</v>
      </c>
      <c r="E4" s="41">
        <f>('16-20 Female Scratch Qualifier'!E4)</f>
        <v>0</v>
      </c>
      <c r="F4" s="237"/>
      <c r="G4" s="237"/>
      <c r="H4" s="235"/>
      <c r="I4" s="236">
        <f>SUM(F4:H4)</f>
        <v>0</v>
      </c>
      <c r="J4" s="236">
        <f>SUM(F4:H4)</f>
        <v>0</v>
      </c>
    </row>
    <row r="5" spans="1:10" ht="15.75" customHeight="1" x14ac:dyDescent="0.25">
      <c r="A5" s="4">
        <v>3</v>
      </c>
      <c r="B5" s="41">
        <f>('16-20 Female Scratch Qualifier'!B5)</f>
        <v>0</v>
      </c>
      <c r="C5" s="41">
        <f>('16-20 Female Scratch Qualifier'!C5)</f>
        <v>0</v>
      </c>
      <c r="D5" s="41">
        <f>('16-20 Female Scratch Qualifier'!D5)</f>
        <v>0</v>
      </c>
      <c r="E5" s="41">
        <f>('16-20 Female Scratch Qualifier'!E5)</f>
        <v>0</v>
      </c>
      <c r="F5" s="237"/>
      <c r="G5" s="237"/>
      <c r="H5" s="235"/>
      <c r="I5" s="236">
        <f>SUM(F5:H5)</f>
        <v>0</v>
      </c>
      <c r="J5" s="236">
        <f>SUM(F5:H5)</f>
        <v>0</v>
      </c>
    </row>
    <row r="6" spans="1:10" ht="15.75" customHeight="1" x14ac:dyDescent="0.25">
      <c r="A6" s="4">
        <v>4</v>
      </c>
      <c r="B6" s="41">
        <f>('16-20 Female Scratch Qualifier'!B6)</f>
        <v>0</v>
      </c>
      <c r="C6" s="41">
        <f>('16-20 Female Scratch Qualifier'!C6)</f>
        <v>0</v>
      </c>
      <c r="D6" s="41">
        <f>('16-20 Female Scratch Qualifier'!D6)</f>
        <v>0</v>
      </c>
      <c r="E6" s="41">
        <f>('16-20 Female Scratch Qualifier'!E6)</f>
        <v>0</v>
      </c>
      <c r="F6" s="237"/>
      <c r="G6" s="237"/>
      <c r="H6" s="235"/>
      <c r="I6" s="236">
        <f>SUM(F6:H6)</f>
        <v>0</v>
      </c>
      <c r="J6" s="236">
        <f>SUM(F6:H6)</f>
        <v>0</v>
      </c>
    </row>
    <row r="7" spans="1:10" ht="15.75" customHeight="1" x14ac:dyDescent="0.25">
      <c r="A7" s="4">
        <v>5</v>
      </c>
      <c r="B7" s="41">
        <f>('16-20 Female Scratch Qualifier'!B7)</f>
        <v>0</v>
      </c>
      <c r="C7" s="41">
        <f>('16-20 Female Scratch Qualifier'!C7)</f>
        <v>0</v>
      </c>
      <c r="D7" s="41">
        <f>('16-20 Female Scratch Qualifier'!D7)</f>
        <v>0</v>
      </c>
      <c r="E7" s="41">
        <f>('16-20 Female Scratch Qualifier'!E7)</f>
        <v>0</v>
      </c>
      <c r="F7" s="95"/>
      <c r="G7" s="95"/>
      <c r="H7" s="25"/>
      <c r="I7" s="236">
        <f>SUM(F7:H7)</f>
        <v>0</v>
      </c>
      <c r="J7" s="236">
        <f>SUM(F7:H7)</f>
        <v>0</v>
      </c>
    </row>
    <row r="8" spans="1:10" ht="15.75" customHeight="1" x14ac:dyDescent="0.25">
      <c r="A8" s="4">
        <v>6</v>
      </c>
      <c r="B8" s="15"/>
      <c r="C8" s="280"/>
      <c r="D8" s="15"/>
      <c r="E8" s="15"/>
      <c r="F8" s="28"/>
      <c r="G8" s="28"/>
      <c r="H8" s="164"/>
      <c r="I8" s="25"/>
      <c r="J8" s="130"/>
    </row>
    <row r="9" spans="1:10" ht="15.75" customHeight="1" x14ac:dyDescent="0.25">
      <c r="A9" s="4">
        <v>7</v>
      </c>
      <c r="B9" s="15"/>
      <c r="C9" s="15"/>
      <c r="D9" s="15"/>
      <c r="E9" s="15"/>
      <c r="F9" s="28"/>
      <c r="G9" s="28"/>
      <c r="H9" s="164"/>
      <c r="I9" s="25"/>
      <c r="J9" s="130"/>
    </row>
    <row r="10" spans="1:10" ht="15.75" customHeight="1" x14ac:dyDescent="0.25">
      <c r="A10" s="4">
        <v>8</v>
      </c>
      <c r="B10" s="12"/>
      <c r="C10" s="12"/>
      <c r="D10" s="12"/>
      <c r="E10" s="12"/>
      <c r="F10" s="28"/>
      <c r="G10" s="28"/>
      <c r="H10" s="164"/>
      <c r="I10" s="25"/>
      <c r="J10" s="26"/>
    </row>
    <row r="11" spans="1:10" ht="15.75" customHeight="1" x14ac:dyDescent="0.25">
      <c r="A11" s="4">
        <v>9</v>
      </c>
      <c r="B11" s="12"/>
      <c r="C11" s="12"/>
      <c r="D11" s="12"/>
      <c r="E11" s="12"/>
      <c r="F11" s="28"/>
      <c r="G11" s="28"/>
      <c r="H11" s="164"/>
      <c r="I11" s="25"/>
      <c r="J11" s="26"/>
    </row>
    <row r="12" spans="1:10" ht="15.75" customHeight="1" x14ac:dyDescent="0.25">
      <c r="A12" s="4">
        <v>10</v>
      </c>
      <c r="B12" s="12"/>
      <c r="C12" s="12"/>
      <c r="D12" s="12"/>
      <c r="E12" s="12"/>
      <c r="F12" s="28"/>
      <c r="G12" s="28"/>
      <c r="H12" s="164"/>
      <c r="I12" s="25"/>
      <c r="J12" s="26"/>
    </row>
    <row r="13" spans="1:10" ht="15.75" customHeight="1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customHeight="1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customHeight="1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customHeight="1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customHeight="1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customHeight="1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customHeight="1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customHeight="1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customHeight="1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customHeight="1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5.75" customHeight="1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customHeight="1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5.75" customHeight="1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5.75" customHeight="1" x14ac:dyDescent="0.25">
      <c r="A27" s="97" t="s">
        <v>9</v>
      </c>
      <c r="B27" s="29">
        <f>('16-20 Female Scratch Finals'!B3:B3)</f>
        <v>0</v>
      </c>
      <c r="C27" s="30">
        <f>('16-20 Female Scratch Finals'!C3:C3)</f>
        <v>0</v>
      </c>
      <c r="D27" s="30">
        <f>('16-20 Female Scratch Finals'!D3:D3)</f>
        <v>0</v>
      </c>
      <c r="E27" s="30">
        <f>('16-20 Female Scratch Finals'!E3:E3)</f>
        <v>0</v>
      </c>
      <c r="F27" s="30">
        <f>('16-20 Female Scratch Finals'!F3:F3)</f>
        <v>0</v>
      </c>
      <c r="G27" s="30">
        <f>('16-20 Female Scratch Finals'!G3:G3)</f>
        <v>0</v>
      </c>
      <c r="H27" s="30">
        <f>('16-20 Female Scratch Finals'!H3:H3)</f>
        <v>0</v>
      </c>
      <c r="I27" s="30">
        <f>('16-20 Female Scratch Finals'!I3:I3)</f>
        <v>0</v>
      </c>
      <c r="J27" s="45">
        <f>('16-20 Female Scratch Finals'!J3:J3)</f>
        <v>0</v>
      </c>
    </row>
    <row r="28" spans="1:10" ht="15.75" customHeight="1" x14ac:dyDescent="0.25">
      <c r="A28" s="98" t="s">
        <v>10</v>
      </c>
      <c r="B28" s="32">
        <f>('16-20 Female Scratch Finals'!B4:B4)</f>
        <v>0</v>
      </c>
      <c r="C28" s="33">
        <f>('16-20 Female Scratch Finals'!C4:C4)</f>
        <v>0</v>
      </c>
      <c r="D28" s="33">
        <f>('16-20 Female Scratch Finals'!D4:D4)</f>
        <v>0</v>
      </c>
      <c r="E28" s="33">
        <f>('16-20 Female Scratch Finals'!E4:E4)</f>
        <v>0</v>
      </c>
      <c r="F28" s="33">
        <f>('16-20 Female Scratch Finals'!F4:F4)</f>
        <v>0</v>
      </c>
      <c r="G28" s="33">
        <f>('16-20 Female Scratch Finals'!G4:G4)</f>
        <v>0</v>
      </c>
      <c r="H28" s="33">
        <f>('16-20 Female Scratch Finals'!H4:H4)</f>
        <v>0</v>
      </c>
      <c r="I28" s="266">
        <f>('16-20 Female Scratch Finals'!I4:I4)</f>
        <v>0</v>
      </c>
      <c r="J28" s="35">
        <f>('16-20 Female Scratch Finals'!I4:I4)</f>
        <v>0</v>
      </c>
    </row>
    <row r="29" spans="1:10" ht="15.75" customHeight="1" thickBot="1" x14ac:dyDescent="0.3">
      <c r="A29" s="99" t="s">
        <v>11</v>
      </c>
      <c r="B29" s="36">
        <f>('16-20 Female Scratch Finals'!B5:B5)</f>
        <v>0</v>
      </c>
      <c r="C29" s="37">
        <f>('16-20 Female Scratch Finals'!C5:C5)</f>
        <v>0</v>
      </c>
      <c r="D29" s="37">
        <f>('16-20 Female Scratch Finals'!D5:D5)</f>
        <v>0</v>
      </c>
      <c r="E29" s="37">
        <f>('16-20 Female Scratch Finals'!E5:E5)</f>
        <v>0</v>
      </c>
      <c r="F29" s="37">
        <f>('16-20 Female Scratch Finals'!F5:F5)</f>
        <v>0</v>
      </c>
      <c r="G29" s="37">
        <f>('16-20 Female Scratch Finals'!G5:G5)</f>
        <v>0</v>
      </c>
      <c r="H29" s="37">
        <f>('16-20 Female Scratch Finals'!H5:H5)</f>
        <v>0</v>
      </c>
      <c r="I29" s="37">
        <f>('16-20 Female Scratch Finals'!I5:I5)</f>
        <v>0</v>
      </c>
      <c r="J29" s="38">
        <f>('16-20 Female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Harrisburg,PA&amp;C&amp;12 2014 Keystone State Games&amp;R&amp;12Finals Round</oddHeader>
    <oddFooter>&amp;L&amp;12Printed &amp;D
Time &amp;T&amp;C&amp;"Arial,Bold Italic"&amp;12 16-20 Female - Scratch Finals&amp;R&amp;12Page &amp;P</oddFooter>
  </headerFooter>
  <ignoredErrors>
    <ignoredError sqref="J28 B29:J29 B28:H28 B27:H27 J27" emptyCellReferenc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D11" sqref="D11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 t="s">
        <v>130</v>
      </c>
      <c r="C3" s="293" t="s">
        <v>131</v>
      </c>
      <c r="D3" s="293"/>
      <c r="E3" s="294"/>
      <c r="F3" s="294">
        <v>210</v>
      </c>
      <c r="G3" s="295">
        <v>130</v>
      </c>
      <c r="H3" s="295">
        <v>135</v>
      </c>
      <c r="I3" s="295">
        <v>120</v>
      </c>
      <c r="J3" s="251"/>
      <c r="K3" s="241"/>
      <c r="L3" s="241"/>
      <c r="M3" s="241"/>
      <c r="N3" s="277"/>
      <c r="O3" s="296"/>
      <c r="P3" s="307">
        <f>SUM(G3:O3)</f>
        <v>385</v>
      </c>
      <c r="Q3" s="241">
        <f>ROUNDDOWN((210-F3)*0.8,0)*3</f>
        <v>0</v>
      </c>
      <c r="R3" s="241">
        <f>SUM(G3:I3)</f>
        <v>385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/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85-89 Female&amp;R&amp;12Page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D12" sqref="D12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('85-89 Female Hdcp Qualifier'!B3)</f>
        <v>Krauss</v>
      </c>
      <c r="C3" s="233" t="str">
        <f>('85-89 Female Hdcp Qualifier'!C3)</f>
        <v>Millie</v>
      </c>
      <c r="D3" s="233">
        <f>('85-89 Female Hdcp Qualifier'!D3)</f>
        <v>0</v>
      </c>
      <c r="E3" s="233">
        <f>('85-89 Female Hdcp Qualifier'!E3)</f>
        <v>0</v>
      </c>
      <c r="F3" s="233">
        <f>('85-89 Female Hdcp Qualifier'!F3)</f>
        <v>210</v>
      </c>
      <c r="G3" s="164">
        <f>('85-89 Female Hdcp Qualifier'!G3)</f>
        <v>130</v>
      </c>
      <c r="H3" s="164">
        <f>('85-89 Female Hdcp Qualifier'!H3)</f>
        <v>135</v>
      </c>
      <c r="I3" s="164">
        <f>('85-89 Female Hdcp Qualifier'!I3)</f>
        <v>120</v>
      </c>
      <c r="J3" s="15">
        <f>SUM(G3:I3)</f>
        <v>385</v>
      </c>
      <c r="K3" s="40"/>
      <c r="L3" s="274"/>
      <c r="M3" s="40"/>
      <c r="N3" s="241">
        <f>ROUNDDOWN((210-F3)*0.8,0)*3</f>
        <v>0</v>
      </c>
      <c r="O3" s="306">
        <f>SUM(G3:I3)</f>
        <v>385</v>
      </c>
    </row>
    <row r="4" spans="1:15" ht="15.75" x14ac:dyDescent="0.25">
      <c r="A4" s="4">
        <v>2</v>
      </c>
      <c r="B4" s="233"/>
      <c r="C4" s="233"/>
      <c r="D4" s="233"/>
      <c r="E4" s="233"/>
      <c r="F4" s="233"/>
      <c r="G4" s="164"/>
      <c r="H4" s="164"/>
      <c r="I4" s="164"/>
      <c r="J4" s="280"/>
      <c r="K4" s="51"/>
      <c r="L4" s="279"/>
      <c r="M4" s="51"/>
      <c r="N4" s="241"/>
      <c r="O4" s="306"/>
    </row>
    <row r="5" spans="1:15" ht="15.75" x14ac:dyDescent="0.25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128"/>
      <c r="L5" s="212"/>
      <c r="M5" s="129"/>
      <c r="N5" s="241"/>
      <c r="O5" s="131"/>
    </row>
    <row r="6" spans="1:15" ht="15.75" x14ac:dyDescent="0.25">
      <c r="A6" s="4">
        <v>4</v>
      </c>
      <c r="B6" s="233"/>
      <c r="C6" s="233"/>
      <c r="D6" s="233"/>
      <c r="E6" s="233"/>
      <c r="F6" s="233"/>
      <c r="G6" s="164"/>
      <c r="H6" s="164"/>
      <c r="I6" s="164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('85-89 Female Hdcp Finals'!B3:B3)</f>
        <v>Krauss</v>
      </c>
      <c r="C27" s="319" t="str">
        <f>('85-89 Female Hdcp Finals'!C3:C3)</f>
        <v>Millie</v>
      </c>
      <c r="D27" s="319">
        <f>('85-89 Female Hdcp Finals'!D3:D3)</f>
        <v>0</v>
      </c>
      <c r="E27" s="319">
        <f>('85-89 Female Hdcp Finals'!E3:E3)</f>
        <v>0</v>
      </c>
      <c r="F27" s="319">
        <f>('85-89 Female Hdcp Finals'!F3:F3)</f>
        <v>210</v>
      </c>
      <c r="G27" s="319">
        <f>('85-89 Female Hdcp Finals'!G3:G3)</f>
        <v>130</v>
      </c>
      <c r="H27" s="319">
        <f>('85-89 Female Hdcp Finals'!H3:H3)</f>
        <v>135</v>
      </c>
      <c r="I27" s="319">
        <f>('85-89 Female Hdcp Finals'!I3:I3)</f>
        <v>120</v>
      </c>
      <c r="J27" s="319">
        <f>('85-89 Female Hdcp Finals'!J3:J3)</f>
        <v>385</v>
      </c>
      <c r="K27" s="319">
        <f>('85-89 Female Hdcp Finals'!K3:K3)</f>
        <v>0</v>
      </c>
      <c r="L27" s="319">
        <f>('85-89 Female Hdcp Finals'!L3:L3)</f>
        <v>0</v>
      </c>
      <c r="M27" s="319">
        <f>('85-89 Female Hdcp Finals'!M3:M3)</f>
        <v>0</v>
      </c>
      <c r="N27" s="319">
        <f>('85-89 Female Hdcp Finals'!N3:N3)</f>
        <v>0</v>
      </c>
      <c r="O27" s="319">
        <f>('85-89 Female Hdcp Finals'!O3:O3)</f>
        <v>385</v>
      </c>
    </row>
    <row r="28" spans="1:15" ht="15.75" x14ac:dyDescent="0.25">
      <c r="A28" s="98" t="s">
        <v>10</v>
      </c>
      <c r="B28" s="32">
        <f>('85-89 Female Hdcp Finals'!B4:B4)</f>
        <v>0</v>
      </c>
      <c r="C28" s="32">
        <f>('85-89 Female Hdcp Finals'!C4:C4)</f>
        <v>0</v>
      </c>
      <c r="D28" s="32">
        <f>('85-89 Female Hdcp Finals'!D4:D4)</f>
        <v>0</v>
      </c>
      <c r="E28" s="32">
        <f>('85-89 Female Hdcp Finals'!E4:E4)</f>
        <v>0</v>
      </c>
      <c r="F28" s="32">
        <f>('85-89 Female Hdcp Finals'!F4:F4)</f>
        <v>0</v>
      </c>
      <c r="G28" s="32">
        <f>('85-89 Female Hdcp Finals'!G4:G4)</f>
        <v>0</v>
      </c>
      <c r="H28" s="32">
        <f>('85-89 Female Hdcp Finals'!H4:H4)</f>
        <v>0</v>
      </c>
      <c r="I28" s="32">
        <f>('85-89 Female Hdcp Finals'!I4:I4)</f>
        <v>0</v>
      </c>
      <c r="J28" s="32">
        <f>('85-89 Female Hdcp Finals'!J4:J4)</f>
        <v>0</v>
      </c>
      <c r="K28" s="32">
        <f>('85-89 Female Hdcp Finals'!K4:K4)</f>
        <v>0</v>
      </c>
      <c r="L28" s="32">
        <f>('85-89 Female Hdcp Finals'!L4:L4)</f>
        <v>0</v>
      </c>
      <c r="M28" s="32">
        <f>('85-89 Female Hdcp Finals'!M4:M4)</f>
        <v>0</v>
      </c>
      <c r="N28" s="32">
        <f>('85-89 Female Hdcp Finals'!N4:N4)</f>
        <v>0</v>
      </c>
      <c r="O28" s="32">
        <f>('85-89 Female Hdcp Finals'!O4:O4)</f>
        <v>0</v>
      </c>
    </row>
    <row r="29" spans="1:15" ht="16.5" thickBot="1" x14ac:dyDescent="0.3">
      <c r="A29" s="99" t="s">
        <v>11</v>
      </c>
      <c r="B29" s="36">
        <f>('85-89 Female Hdcp Finals'!B5:B5)</f>
        <v>0</v>
      </c>
      <c r="C29" s="36">
        <f>('85-89 Female Hdcp Finals'!C5:C5)</f>
        <v>0</v>
      </c>
      <c r="D29" s="36">
        <f>('85-89 Female Hdcp Finals'!D5:D5)</f>
        <v>0</v>
      </c>
      <c r="E29" s="36">
        <f>('85-89 Female Hdcp Finals'!E5:E5)</f>
        <v>0</v>
      </c>
      <c r="F29" s="36">
        <f>('85-89 Female Hdcp Finals'!F5:F5)</f>
        <v>0</v>
      </c>
      <c r="G29" s="36">
        <f>('85-89 Female Hdcp Finals'!G5:G5)</f>
        <v>0</v>
      </c>
      <c r="H29" s="36">
        <f>('85-89 Female Hdcp Finals'!H5:H5)</f>
        <v>0</v>
      </c>
      <c r="I29" s="36">
        <f>('85-89 Female Hdcp Finals'!I5:I5)</f>
        <v>0</v>
      </c>
      <c r="J29" s="36">
        <f>('85-89 Female Hdcp Finals'!J5:J5)</f>
        <v>0</v>
      </c>
      <c r="K29" s="36">
        <f>('85-89 Female Hdcp Finals'!K5:K5)</f>
        <v>0</v>
      </c>
      <c r="L29" s="36">
        <f>('85-89 Female Hdcp Finals'!L5:L5)</f>
        <v>0</v>
      </c>
      <c r="M29" s="36">
        <f>('85-89 Female Hdcp Finals'!M5:M5)</f>
        <v>0</v>
      </c>
      <c r="N29" s="36">
        <f>('85-89 Female Hdcp Finals'!N5:N5)</f>
        <v>0</v>
      </c>
      <c r="O29" s="36">
        <f>('85-89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85-89 Female&amp;R&amp;12Page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33"/>
  <sheetViews>
    <sheetView view="pageLayout" zoomScaleNormal="70" zoomScaleSheetLayoutView="79" workbookViewId="0">
      <selection activeCell="E6" sqref="E6"/>
    </sheetView>
  </sheetViews>
  <sheetFormatPr defaultRowHeight="15" x14ac:dyDescent="0.2"/>
  <cols>
    <col min="1" max="1" width="4" style="3" customWidth="1"/>
    <col min="2" max="3" width="14.42578125" style="3" customWidth="1"/>
    <col min="4" max="4" width="17.7109375" style="3" customWidth="1"/>
    <col min="5" max="5" width="6.28515625" style="3" customWidth="1"/>
    <col min="6" max="8" width="9.7109375" style="74" customWidth="1"/>
    <col min="9" max="9" width="7.7109375" style="3" hidden="1" customWidth="1"/>
    <col min="10" max="10" width="7.710937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26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27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14.25" customHeight="1" x14ac:dyDescent="0.3">
      <c r="A12" s="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L1:L2"/>
    <mergeCell ref="M1:M2"/>
    <mergeCell ref="A33:J33"/>
    <mergeCell ref="D1:D2"/>
    <mergeCell ref="E1:E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Games&amp;R&amp;12Qualifying Round</oddHeader>
    <oddFooter>&amp;L&amp;12Printed &amp;D
Time &amp;T&amp;C&amp;"Arial,Bold Italic"&amp;12 16-20 Male - Scratch Qualifying&amp;R&amp;12Page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29"/>
  <sheetViews>
    <sheetView view="pageLayout" zoomScaleNormal="70" zoomScaleSheetLayoutView="88" workbookViewId="0">
      <selection activeCell="D10" sqref="D10"/>
    </sheetView>
  </sheetViews>
  <sheetFormatPr defaultRowHeight="15" x14ac:dyDescent="0.2"/>
  <cols>
    <col min="1" max="1" width="9.28515625" style="3" customWidth="1"/>
    <col min="2" max="2" width="17.140625" style="3" customWidth="1"/>
    <col min="3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x14ac:dyDescent="0.25">
      <c r="A3" s="4">
        <v>1</v>
      </c>
      <c r="B3" s="299">
        <f>('16-20 Male Scratch Qualifier'!B3)</f>
        <v>0</v>
      </c>
      <c r="C3" s="299">
        <f>('16-20 Male Scratch Qualifier'!C3)</f>
        <v>0</v>
      </c>
      <c r="D3" s="299">
        <f>('16-20 Male Scratch Qualifier'!D3)</f>
        <v>0</v>
      </c>
      <c r="E3" s="299">
        <f>('16-20 Male Scratch Qualifier'!E3)</f>
        <v>0</v>
      </c>
      <c r="F3" s="234"/>
      <c r="G3" s="234"/>
      <c r="H3" s="234"/>
      <c r="I3" s="235">
        <f>SUM(F3:H3)</f>
        <v>0</v>
      </c>
      <c r="J3" s="236">
        <f>SUM(F3+G3+H3)</f>
        <v>0</v>
      </c>
    </row>
    <row r="4" spans="1:10" ht="15.75" x14ac:dyDescent="0.25">
      <c r="A4" s="4">
        <v>2</v>
      </c>
      <c r="B4" s="232">
        <f>('16-20 Male Scratch Qualifier'!B4)</f>
        <v>0</v>
      </c>
      <c r="C4" s="232">
        <f>('16-20 Male Scratch Qualifier'!C4)</f>
        <v>0</v>
      </c>
      <c r="D4" s="232">
        <f>('16-20 Male Scratch Qualifier'!D4)</f>
        <v>0</v>
      </c>
      <c r="E4" s="232">
        <f>('16-20 Male Scratch Qualifier'!E4)</f>
        <v>0</v>
      </c>
      <c r="F4" s="233"/>
      <c r="G4" s="233"/>
      <c r="H4" s="234"/>
      <c r="I4" s="235">
        <f>SUM(F4:H4)</f>
        <v>0</v>
      </c>
      <c r="J4" s="236">
        <f>SUM(F4+G4+H4)</f>
        <v>0</v>
      </c>
    </row>
    <row r="5" spans="1:10" ht="15.75" x14ac:dyDescent="0.25">
      <c r="A5" s="4">
        <v>3</v>
      </c>
      <c r="B5" s="232">
        <f>('16-20 Male Scratch Qualifier'!B5)</f>
        <v>0</v>
      </c>
      <c r="C5" s="232">
        <f>('16-20 Male Scratch Qualifier'!C5)</f>
        <v>0</v>
      </c>
      <c r="D5" s="232">
        <f>('16-20 Male Scratch Qualifier'!D5)</f>
        <v>0</v>
      </c>
      <c r="E5" s="232">
        <f>('16-20 Male Scratch Qualifier'!E5)</f>
        <v>0</v>
      </c>
      <c r="F5" s="233"/>
      <c r="G5" s="233"/>
      <c r="H5" s="234"/>
      <c r="I5" s="235">
        <f>SUM(F5:H5)</f>
        <v>0</v>
      </c>
      <c r="J5" s="236">
        <f>SUM(F5+G5+H5)</f>
        <v>0</v>
      </c>
    </row>
    <row r="6" spans="1:10" ht="15.75" x14ac:dyDescent="0.25">
      <c r="A6" s="4">
        <v>4</v>
      </c>
      <c r="B6" s="232">
        <f>('16-20 Male Scratch Qualifier'!B6)</f>
        <v>0</v>
      </c>
      <c r="C6" s="232">
        <f>('16-20 Male Scratch Qualifier'!C6)</f>
        <v>0</v>
      </c>
      <c r="D6" s="232">
        <f>('16-20 Male Scratch Qualifier'!D6)</f>
        <v>0</v>
      </c>
      <c r="E6" s="232">
        <f>('16-20 Male Scratch Qualifier'!E6)</f>
        <v>0</v>
      </c>
      <c r="F6" s="233"/>
      <c r="G6" s="233"/>
      <c r="H6" s="234"/>
      <c r="I6" s="235">
        <f>SUM(F6:H6)</f>
        <v>0</v>
      </c>
      <c r="J6" s="236">
        <f>SUM(F6+G6+H6)</f>
        <v>0</v>
      </c>
    </row>
    <row r="7" spans="1:10" ht="15.75" x14ac:dyDescent="0.25">
      <c r="A7" s="4">
        <v>5</v>
      </c>
      <c r="B7" s="232">
        <f>('16-20 Male Scratch Qualifier'!B7)</f>
        <v>0</v>
      </c>
      <c r="C7" s="232">
        <f>('16-20 Male Scratch Qualifier'!C7)</f>
        <v>0</v>
      </c>
      <c r="D7" s="232">
        <f>('16-20 Male Scratch Qualifier'!D7)</f>
        <v>0</v>
      </c>
      <c r="E7" s="232">
        <f>('16-20 Male Scratch Qualifier'!E7)</f>
        <v>0</v>
      </c>
      <c r="F7" s="233"/>
      <c r="G7" s="233"/>
      <c r="H7" s="234"/>
      <c r="I7" s="235">
        <f>SUM(F7:H7)</f>
        <v>0</v>
      </c>
      <c r="J7" s="236">
        <f>SUM(F7+G7+H7)</f>
        <v>0</v>
      </c>
    </row>
    <row r="8" spans="1:10" ht="15.75" x14ac:dyDescent="0.25">
      <c r="A8" s="4">
        <v>6</v>
      </c>
      <c r="B8" s="232"/>
      <c r="C8" s="232"/>
      <c r="D8" s="201"/>
      <c r="E8" s="201"/>
      <c r="F8" s="28"/>
      <c r="G8" s="28"/>
      <c r="H8" s="164"/>
      <c r="I8" s="235"/>
      <c r="J8" s="130"/>
    </row>
    <row r="9" spans="1:10" ht="15.75" x14ac:dyDescent="0.25">
      <c r="A9" s="4">
        <v>7</v>
      </c>
      <c r="B9" s="41"/>
      <c r="C9" s="41"/>
      <c r="D9" s="41"/>
      <c r="E9" s="41"/>
      <c r="F9" s="28"/>
      <c r="G9" s="28"/>
      <c r="H9" s="164"/>
      <c r="I9" s="25"/>
      <c r="J9" s="130"/>
    </row>
    <row r="10" spans="1:10" ht="15.75" x14ac:dyDescent="0.25">
      <c r="A10" s="4">
        <v>8</v>
      </c>
      <c r="B10" s="41"/>
      <c r="C10" s="41"/>
      <c r="D10" s="41"/>
      <c r="E10" s="41"/>
      <c r="F10" s="28"/>
      <c r="G10" s="28"/>
      <c r="H10" s="164"/>
      <c r="I10" s="25"/>
      <c r="J10" s="130"/>
    </row>
    <row r="11" spans="1:10" ht="15.75" x14ac:dyDescent="0.25">
      <c r="A11" s="4">
        <v>9</v>
      </c>
      <c r="B11" s="41"/>
      <c r="C11" s="41"/>
      <c r="D11" s="41"/>
      <c r="E11" s="41"/>
      <c r="F11" s="28"/>
      <c r="G11" s="28"/>
      <c r="H11" s="164"/>
      <c r="I11" s="25"/>
      <c r="J11" s="26"/>
    </row>
    <row r="12" spans="1:10" ht="15.75" x14ac:dyDescent="0.25">
      <c r="A12" s="4">
        <v>10</v>
      </c>
      <c r="B12" s="14"/>
      <c r="C12" s="14"/>
      <c r="D12" s="14"/>
      <c r="E12" s="14"/>
      <c r="F12" s="28"/>
      <c r="G12" s="28"/>
      <c r="H12" s="164"/>
      <c r="I12" s="25"/>
      <c r="J12" s="26"/>
    </row>
    <row r="13" spans="1:10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x14ac:dyDescent="0.25">
      <c r="A19" s="4">
        <v>17</v>
      </c>
      <c r="B19" s="28"/>
      <c r="C19" s="112"/>
      <c r="D19" s="112"/>
      <c r="E19" s="112"/>
      <c r="F19" s="112"/>
      <c r="G19" s="112"/>
      <c r="H19" s="112"/>
      <c r="I19" s="112"/>
      <c r="J19" s="112"/>
    </row>
    <row r="20" spans="1:10" ht="15.75" x14ac:dyDescent="0.25">
      <c r="A20" s="4">
        <v>18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6.5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6.5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5.75" x14ac:dyDescent="0.25">
      <c r="A27" s="97" t="s">
        <v>9</v>
      </c>
      <c r="B27" s="29">
        <f>('16-20 Male Scratch Finals'!B3:B3)</f>
        <v>0</v>
      </c>
      <c r="C27" s="30">
        <f>('16-20 Male Scratch Finals'!C3:C3)</f>
        <v>0</v>
      </c>
      <c r="D27" s="30">
        <f>('16-20 Male Scratch Finals'!D3:D3)</f>
        <v>0</v>
      </c>
      <c r="E27" s="30">
        <f>('16-20 Male Scratch Finals'!E3:E3)</f>
        <v>0</v>
      </c>
      <c r="F27" s="30">
        <f>('16-20 Male Scratch Finals'!F3:F3)</f>
        <v>0</v>
      </c>
      <c r="G27" s="30">
        <f>('16-20 Male Scratch Finals'!G3:G3)</f>
        <v>0</v>
      </c>
      <c r="H27" s="30">
        <f>('16-20 Male Scratch Finals'!H3:H3)</f>
        <v>0</v>
      </c>
      <c r="I27" s="30">
        <f>('16-20 Male Scratch Finals'!I3:I3)</f>
        <v>0</v>
      </c>
      <c r="J27" s="45">
        <f>('16-20 Male Scratch Finals'!J3:J3)</f>
        <v>0</v>
      </c>
    </row>
    <row r="28" spans="1:10" ht="15.75" x14ac:dyDescent="0.25">
      <c r="A28" s="98" t="s">
        <v>10</v>
      </c>
      <c r="B28" s="32">
        <f>('16-20 Male Scratch Finals'!B4:B4)</f>
        <v>0</v>
      </c>
      <c r="C28" s="33">
        <f>('16-20 Male Scratch Finals'!C4:C4)</f>
        <v>0</v>
      </c>
      <c r="D28" s="33">
        <f>('16-20 Male Scratch Finals'!D4:D4)</f>
        <v>0</v>
      </c>
      <c r="E28" s="33">
        <f>('16-20 Male Scratch Finals'!E4:E4)</f>
        <v>0</v>
      </c>
      <c r="F28" s="33">
        <f>('16-20 Male Scratch Finals'!F4:F4)</f>
        <v>0</v>
      </c>
      <c r="G28" s="33">
        <f>('16-20 Male Scratch Finals'!G4:G4)</f>
        <v>0</v>
      </c>
      <c r="H28" s="33">
        <f>('16-20 Male Scratch Finals'!H4:H4)</f>
        <v>0</v>
      </c>
      <c r="I28" s="33">
        <f>('16-20 Male Scratch Finals'!I4:I4)</f>
        <v>0</v>
      </c>
      <c r="J28" s="35">
        <f>('16-20 Male Scratch Finals'!J4:J4)</f>
        <v>0</v>
      </c>
    </row>
    <row r="29" spans="1:10" ht="16.5" thickBot="1" x14ac:dyDescent="0.3">
      <c r="A29" s="99" t="s">
        <v>11</v>
      </c>
      <c r="B29" s="36">
        <f>('16-20 Male Scratch Finals'!B5:B5)</f>
        <v>0</v>
      </c>
      <c r="C29" s="37">
        <f>('16-20 Male Scratch Finals'!C5:C5)</f>
        <v>0</v>
      </c>
      <c r="D29" s="37">
        <f>('16-20 Male Scratch Finals'!D5:D5)</f>
        <v>0</v>
      </c>
      <c r="E29" s="37">
        <f>('16-20 Male Scratch Finals'!E5:E5)</f>
        <v>0</v>
      </c>
      <c r="F29" s="37">
        <f>('16-20 Male Scratch Finals'!F5:F5)</f>
        <v>0</v>
      </c>
      <c r="G29" s="37">
        <f>('16-20 Male Scratch Finals'!G5:G5)</f>
        <v>0</v>
      </c>
      <c r="H29" s="37">
        <f>('16-20 Male Scratch Finals'!H5:H5)</f>
        <v>0</v>
      </c>
      <c r="I29" s="37">
        <f>('16-20 Male Scratch Finals'!I5:I5)</f>
        <v>0</v>
      </c>
      <c r="J29" s="38">
        <f>('16-20 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16-20 Male - Scratch Finals&amp;R&amp;12Page &amp;P</oddFooter>
  </headerFooter>
  <ignoredErrors>
    <ignoredError sqref="B27:J29" emptyCellReferenc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R3" sqref="R3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 t="s">
        <v>185</v>
      </c>
      <c r="C3" s="293" t="s">
        <v>145</v>
      </c>
      <c r="D3" s="293"/>
      <c r="E3" s="294"/>
      <c r="F3" s="294"/>
      <c r="G3" s="295">
        <v>113</v>
      </c>
      <c r="H3" s="295">
        <v>153</v>
      </c>
      <c r="I3" s="295">
        <v>134</v>
      </c>
      <c r="J3" s="251"/>
      <c r="K3" s="241"/>
      <c r="L3" s="241"/>
      <c r="M3" s="241"/>
      <c r="N3" s="277"/>
      <c r="O3" s="296"/>
      <c r="P3" s="307">
        <f>SUM(G3:O3)</f>
        <v>400</v>
      </c>
      <c r="Q3" s="241">
        <f>ROUNDDOWN((210-F3)*0.8,0)*3</f>
        <v>504</v>
      </c>
      <c r="R3" s="241">
        <f>SUM(G3:I3)</f>
        <v>400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/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85-89 Male&amp;R&amp;12Page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D9" sqref="D9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 t="str">
        <f>('85-89 Male Hdcp Qualifier'!B3)</f>
        <v>Havlick</v>
      </c>
      <c r="C3" s="233" t="str">
        <f>('85-89 Male Hdcp Qualifier'!C3)</f>
        <v>Joseph</v>
      </c>
      <c r="D3" s="233">
        <f>('85-89 Male Hdcp Qualifier'!D3)</f>
        <v>0</v>
      </c>
      <c r="E3" s="233">
        <f>('85-89 Male Hdcp Qualifier'!E3)</f>
        <v>0</v>
      </c>
      <c r="F3" s="233">
        <f>('85-89 Male Hdcp Qualifier'!F3)</f>
        <v>0</v>
      </c>
      <c r="G3" s="164">
        <f>('85-89 Male Hdcp Qualifier'!G3)</f>
        <v>113</v>
      </c>
      <c r="H3" s="164">
        <f>('85-89 Male Hdcp Qualifier'!H3)</f>
        <v>153</v>
      </c>
      <c r="I3" s="164">
        <f>('85-89 Male Hdcp Qualifier'!I3)</f>
        <v>134</v>
      </c>
      <c r="J3" s="15">
        <f>SUM(G3:I3)</f>
        <v>400</v>
      </c>
      <c r="K3" s="40"/>
      <c r="L3" s="274"/>
      <c r="M3" s="40"/>
      <c r="N3" s="241">
        <f>ROUNDDOWN((210-F3)*0.8,0)*3</f>
        <v>504</v>
      </c>
      <c r="O3" s="306">
        <f>SUM(G3:I3)</f>
        <v>400</v>
      </c>
    </row>
    <row r="4" spans="1:15" ht="15.75" x14ac:dyDescent="0.25">
      <c r="A4" s="4">
        <v>2</v>
      </c>
      <c r="B4" s="233"/>
      <c r="C4" s="233"/>
      <c r="D4" s="233"/>
      <c r="E4" s="233"/>
      <c r="F4" s="233"/>
      <c r="G4" s="164"/>
      <c r="H4" s="164"/>
      <c r="I4" s="164"/>
      <c r="J4" s="280"/>
      <c r="K4" s="51"/>
      <c r="L4" s="279"/>
      <c r="M4" s="51"/>
      <c r="N4" s="241"/>
      <c r="O4" s="131"/>
    </row>
    <row r="5" spans="1:15" ht="15.75" x14ac:dyDescent="0.25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128"/>
      <c r="L5" s="212"/>
      <c r="M5" s="129"/>
      <c r="N5" s="241"/>
      <c r="O5" s="131"/>
    </row>
    <row r="6" spans="1:15" ht="15.75" x14ac:dyDescent="0.25">
      <c r="A6" s="4">
        <v>4</v>
      </c>
      <c r="B6" s="233"/>
      <c r="C6" s="233"/>
      <c r="D6" s="233"/>
      <c r="E6" s="233"/>
      <c r="F6" s="233"/>
      <c r="G6" s="164"/>
      <c r="H6" s="164"/>
      <c r="I6" s="164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164"/>
      <c r="H7" s="164"/>
      <c r="I7" s="164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('85-89 Male Hdcp Finals'!B3:B3)</f>
        <v>Havlick</v>
      </c>
      <c r="C27" s="319" t="str">
        <f>('85-89 Male Hdcp Finals'!C3:C3)</f>
        <v>Joseph</v>
      </c>
      <c r="D27" s="319">
        <f>('85-89 Male Hdcp Finals'!D3:D3)</f>
        <v>0</v>
      </c>
      <c r="E27" s="319">
        <f>('85-89 Male Hdcp Finals'!E3:E3)</f>
        <v>0</v>
      </c>
      <c r="F27" s="319">
        <f>('85-89 Male Hdcp Finals'!F3:F3)</f>
        <v>0</v>
      </c>
      <c r="G27" s="319">
        <f>('85-89 Male Hdcp Finals'!G3:G3)</f>
        <v>113</v>
      </c>
      <c r="H27" s="319">
        <f>('85-89 Male Hdcp Finals'!H3:H3)</f>
        <v>153</v>
      </c>
      <c r="I27" s="319">
        <f>('85-89 Male Hdcp Finals'!I3:I3)</f>
        <v>134</v>
      </c>
      <c r="J27" s="319">
        <f>('85-89 Male Hdcp Finals'!J3:J3)</f>
        <v>400</v>
      </c>
      <c r="K27" s="319">
        <f>('85-89 Male Hdcp Finals'!K3:K3)</f>
        <v>0</v>
      </c>
      <c r="L27" s="319">
        <f>('85-89 Male Hdcp Finals'!L3:L3)</f>
        <v>0</v>
      </c>
      <c r="M27" s="319">
        <f>('85-89 Male Hdcp Finals'!M3:M3)</f>
        <v>0</v>
      </c>
      <c r="N27" s="319">
        <f>('85-89 Male Hdcp Finals'!N3:N3)</f>
        <v>504</v>
      </c>
      <c r="O27" s="319">
        <f>('85-89 Male Hdcp Finals'!O3:O3)</f>
        <v>400</v>
      </c>
    </row>
    <row r="28" spans="1:15" ht="15.75" x14ac:dyDescent="0.25">
      <c r="A28" s="98" t="s">
        <v>10</v>
      </c>
      <c r="B28" s="32">
        <f>('85-89 Male Hdcp Finals'!B4:B4)</f>
        <v>0</v>
      </c>
      <c r="C28" s="32">
        <f>('85-89 Male Hdcp Finals'!C4:C4)</f>
        <v>0</v>
      </c>
      <c r="D28" s="32">
        <f>('85-89 Male Hdcp Finals'!D4:D4)</f>
        <v>0</v>
      </c>
      <c r="E28" s="32">
        <f>('85-89 Male Hdcp Finals'!E4:E4)</f>
        <v>0</v>
      </c>
      <c r="F28" s="32">
        <f>('85-89 Male Hdcp Finals'!F4:F4)</f>
        <v>0</v>
      </c>
      <c r="G28" s="32">
        <f>('85-89 Male Hdcp Finals'!G4:G4)</f>
        <v>0</v>
      </c>
      <c r="H28" s="32">
        <f>('85-89 Male Hdcp Finals'!H4:H4)</f>
        <v>0</v>
      </c>
      <c r="I28" s="32">
        <f>('85-89 Male Hdcp Finals'!I4:I4)</f>
        <v>0</v>
      </c>
      <c r="J28" s="32">
        <f>('85-89 Male Hdcp Finals'!J4:J4)</f>
        <v>0</v>
      </c>
      <c r="K28" s="32">
        <f>('85-89 Male Hdcp Finals'!K4:K4)</f>
        <v>0</v>
      </c>
      <c r="L28" s="32">
        <f>('85-89 Male Hdcp Finals'!L4:L4)</f>
        <v>0</v>
      </c>
      <c r="M28" s="32">
        <f>('85-89 Male Hdcp Finals'!M4:M4)</f>
        <v>0</v>
      </c>
      <c r="N28" s="32">
        <f>('85-89 Male Hdcp Finals'!N4:N4)</f>
        <v>0</v>
      </c>
      <c r="O28" s="32">
        <f>('85-89 Male Hdcp Finals'!O4:O4)</f>
        <v>0</v>
      </c>
    </row>
    <row r="29" spans="1:15" ht="16.5" thickBot="1" x14ac:dyDescent="0.3">
      <c r="A29" s="99" t="s">
        <v>11</v>
      </c>
      <c r="B29" s="36">
        <f>('85-89 Male Hdcp Finals'!B5:B5)</f>
        <v>0</v>
      </c>
      <c r="C29" s="36">
        <f>('85-89 Male Hdcp Finals'!C5:C5)</f>
        <v>0</v>
      </c>
      <c r="D29" s="36">
        <f>('85-89 Male Hdcp Finals'!D5:D5)</f>
        <v>0</v>
      </c>
      <c r="E29" s="36">
        <f>('85-89 Male Hdcp Finals'!E5:E5)</f>
        <v>0</v>
      </c>
      <c r="F29" s="36">
        <f>('85-89 Male Hdcp Finals'!F5:F5)</f>
        <v>0</v>
      </c>
      <c r="G29" s="36">
        <f>('85-89 Male Hdcp Finals'!G5:G5)</f>
        <v>0</v>
      </c>
      <c r="H29" s="36">
        <f>('85-89 Male Hdcp Finals'!H5:H5)</f>
        <v>0</v>
      </c>
      <c r="I29" s="36">
        <f>('85-89 Male Hdcp Finals'!I5:I5)</f>
        <v>0</v>
      </c>
      <c r="J29" s="36">
        <f>('85-89 Male Hdcp Finals'!J5:J5)</f>
        <v>0</v>
      </c>
      <c r="K29" s="36">
        <f>('85-89 Male Hdcp Finals'!K5:K5)</f>
        <v>0</v>
      </c>
      <c r="L29" s="36">
        <f>('85-89 Male Hdcp Finals'!L5:L5)</f>
        <v>0</v>
      </c>
      <c r="M29" s="36">
        <f>('85-89 Male Hdcp Finals'!M5:M5)</f>
        <v>0</v>
      </c>
      <c r="N29" s="36">
        <f>('85-89 Male Hdcp Finals'!N5:N5)</f>
        <v>0</v>
      </c>
      <c r="O29" s="36">
        <f>('85-89 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Games&amp;R&amp;12Finals Round</oddHeader>
    <oddFooter>&amp;L&amp;12Printed &amp;D
Time &amp;T&amp;C&amp;"Arial,Bold Italic"&amp;12 85-89 Male&amp;R&amp;12Page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H7" sqref="H7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14.14062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>
        <f>('50-54 Male Hdcp Qualifier'!B3)</f>
        <v>0</v>
      </c>
      <c r="C3" s="233">
        <f>('50-54 Male Hdcp Qualifier'!C3)</f>
        <v>0</v>
      </c>
      <c r="D3" s="233">
        <f>('50-54 Male Hdcp Qualifier'!D3)</f>
        <v>0</v>
      </c>
      <c r="E3" s="233">
        <f>('50-54 Male Hdcp Qualifier'!E3)</f>
        <v>0</v>
      </c>
      <c r="F3" s="233">
        <f>('50-54 Male Hdcp Qualifier'!F3)</f>
        <v>0</v>
      </c>
      <c r="G3" s="233">
        <f>('50-54 Male Hdcp Qualifier'!G3)</f>
        <v>0</v>
      </c>
      <c r="H3" s="233">
        <f>('50-54 Male Hdcp Qualifier'!H3)</f>
        <v>0</v>
      </c>
      <c r="I3" s="233">
        <f>('50-54 Male Hdcp Qualifier'!I3)</f>
        <v>0</v>
      </c>
      <c r="J3" s="15">
        <f>SUM(G3:I3)</f>
        <v>0</v>
      </c>
      <c r="K3" s="354"/>
      <c r="L3" s="355"/>
      <c r="M3" s="354"/>
      <c r="N3" s="241">
        <f>ROUNDDOWN((210-F3)*0.8,0)*3</f>
        <v>504</v>
      </c>
      <c r="O3" s="306">
        <f>SUM(G3:I3)</f>
        <v>0</v>
      </c>
    </row>
    <row r="4" spans="1:15" ht="16.5" thickBot="1" x14ac:dyDescent="0.3">
      <c r="A4" s="4">
        <v>2</v>
      </c>
      <c r="B4" s="233">
        <f>('50-54 Male Hdcp Qualifier'!B4)</f>
        <v>0</v>
      </c>
      <c r="C4" s="233">
        <f>('50-54 Male Hdcp Qualifier'!C4)</f>
        <v>0</v>
      </c>
      <c r="D4" s="233">
        <f>('50-54 Male Hdcp Qualifier'!D4)</f>
        <v>0</v>
      </c>
      <c r="E4" s="233">
        <f>('50-54 Male Hdcp Qualifier'!E4)</f>
        <v>0</v>
      </c>
      <c r="F4" s="233">
        <f>('50-54 Male Hdcp Qualifier'!F4)</f>
        <v>0</v>
      </c>
      <c r="G4" s="233">
        <f>('50-54 Male Hdcp Qualifier'!G4)</f>
        <v>0</v>
      </c>
      <c r="H4" s="233">
        <f>('50-54 Male Hdcp Qualifier'!H4)</f>
        <v>0</v>
      </c>
      <c r="I4" s="233">
        <f>('50-54 Male Hdcp Qualifier'!I4)</f>
        <v>0</v>
      </c>
      <c r="J4" s="280">
        <f>SUM(G4:I4)</f>
        <v>0</v>
      </c>
      <c r="K4" s="51"/>
      <c r="L4" s="279"/>
      <c r="M4" s="51"/>
      <c r="N4" s="241">
        <f>ROUNDDOWN((210-F4)*0.8,0)*3</f>
        <v>504</v>
      </c>
      <c r="O4" s="306">
        <f t="shared" ref="O4:O5" si="0">SUM(G4:I4)</f>
        <v>0</v>
      </c>
    </row>
    <row r="5" spans="1:15" ht="15.75" x14ac:dyDescent="0.25">
      <c r="A5" s="4">
        <v>3</v>
      </c>
      <c r="B5" s="233">
        <f>('50-54 Male Hdcp Qualifier'!B5)</f>
        <v>0</v>
      </c>
      <c r="C5" s="233">
        <f>('50-54 Male Hdcp Qualifier'!C5)</f>
        <v>0</v>
      </c>
      <c r="D5" s="233">
        <f>('50-54 Male Hdcp Qualifier'!D5)</f>
        <v>0</v>
      </c>
      <c r="E5" s="233">
        <f>('50-54 Male Hdcp Qualifier'!E5)</f>
        <v>0</v>
      </c>
      <c r="F5" s="233">
        <f>('50-54 Male Hdcp Qualifier'!F5)</f>
        <v>0</v>
      </c>
      <c r="G5" s="233">
        <f>('50-54 Male Hdcp Qualifier'!G5)</f>
        <v>0</v>
      </c>
      <c r="H5" s="233">
        <f>('50-54 Male Hdcp Qualifier'!H5)</f>
        <v>0</v>
      </c>
      <c r="I5" s="233">
        <f>('50-54 Male Hdcp Qualifier'!I5)</f>
        <v>0</v>
      </c>
      <c r="J5" s="280">
        <f>SUM(G5:I5)</f>
        <v>0</v>
      </c>
      <c r="K5" s="51"/>
      <c r="L5" s="213"/>
      <c r="M5" s="13"/>
      <c r="N5" s="241">
        <f>ROUNDDOWN((210-F5)*0.8,0)*3</f>
        <v>504</v>
      </c>
      <c r="O5" s="306">
        <f t="shared" si="0"/>
        <v>0</v>
      </c>
    </row>
    <row r="6" spans="1:15" ht="15.75" x14ac:dyDescent="0.25">
      <c r="A6" s="4">
        <v>4</v>
      </c>
      <c r="B6" s="233"/>
      <c r="C6" s="233"/>
      <c r="D6" s="233"/>
      <c r="E6" s="233"/>
      <c r="F6" s="233"/>
      <c r="G6" s="28"/>
      <c r="H6" s="28"/>
      <c r="I6" s="28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28"/>
      <c r="H7" s="28"/>
      <c r="I7" s="28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('50-54 Male Hdcp Finals'!B3:B3)</f>
        <v>0</v>
      </c>
      <c r="C27" s="319">
        <f>('50-54 Male Hdcp Finals'!C3:C3)</f>
        <v>0</v>
      </c>
      <c r="D27" s="319">
        <f>('50-54 Male Hdcp Finals'!D3:D3)</f>
        <v>0</v>
      </c>
      <c r="E27" s="319">
        <f>('50-54 Male Hdcp Finals'!E3:E3)</f>
        <v>0</v>
      </c>
      <c r="F27" s="319">
        <f>('50-54 Male Hdcp Finals'!F3:F3)</f>
        <v>0</v>
      </c>
      <c r="G27" s="319">
        <f>('50-54 Male Hdcp Finals'!G3:G3)</f>
        <v>0</v>
      </c>
      <c r="H27" s="319">
        <f>('50-54 Male Hdcp Finals'!H3:H3)</f>
        <v>0</v>
      </c>
      <c r="I27" s="319">
        <f>('50-54 Male Hdcp Finals'!I3:I3)</f>
        <v>0</v>
      </c>
      <c r="J27" s="319">
        <f>('50-54 Male Hdcp Finals'!J3:J3)</f>
        <v>0</v>
      </c>
      <c r="K27" s="319">
        <f>('50-54 Male Hdcp Finals'!K3:K3)</f>
        <v>0</v>
      </c>
      <c r="L27" s="319">
        <f>('50-54 Male Hdcp Finals'!L3:L3)</f>
        <v>0</v>
      </c>
      <c r="M27" s="319">
        <f>('50-54 Male Hdcp Finals'!M3:M3)</f>
        <v>0</v>
      </c>
      <c r="N27" s="319">
        <f>('50-54 Male Hdcp Finals'!N3:N3)</f>
        <v>504</v>
      </c>
      <c r="O27" s="324">
        <f>('50-54 Male Hdcp Finals'!O3:O3)</f>
        <v>0</v>
      </c>
    </row>
    <row r="28" spans="1:15" ht="15.75" x14ac:dyDescent="0.25">
      <c r="A28" s="98" t="s">
        <v>10</v>
      </c>
      <c r="B28" s="32">
        <f>('50-54 Male Hdcp Finals'!B4:B4)</f>
        <v>0</v>
      </c>
      <c r="C28" s="32">
        <f>('50-54 Male Hdcp Finals'!C4:C4)</f>
        <v>0</v>
      </c>
      <c r="D28" s="32">
        <f>('50-54 Male Hdcp Finals'!D4:D4)</f>
        <v>0</v>
      </c>
      <c r="E28" s="32">
        <f>('50-54 Male Hdcp Finals'!E4:E4)</f>
        <v>0</v>
      </c>
      <c r="F28" s="32">
        <f>('50-54 Male Hdcp Finals'!F4:F4)</f>
        <v>0</v>
      </c>
      <c r="G28" s="32">
        <f>('50-54 Male Hdcp Finals'!G4:G4)</f>
        <v>0</v>
      </c>
      <c r="H28" s="32">
        <f>('50-54 Male Hdcp Finals'!H4:H4)</f>
        <v>0</v>
      </c>
      <c r="I28" s="32">
        <f>('50-54 Male Hdcp Finals'!I4:I4)</f>
        <v>0</v>
      </c>
      <c r="J28" s="32">
        <f>('50-54 Male Hdcp Finals'!J4:J4)</f>
        <v>0</v>
      </c>
      <c r="K28" s="32">
        <f>('50-54 Male Hdcp Finals'!K4:K4)</f>
        <v>0</v>
      </c>
      <c r="L28" s="32">
        <f>('50-54 Male Hdcp Finals'!L4:L4)</f>
        <v>0</v>
      </c>
      <c r="M28" s="32">
        <f>('50-54 Male Hdcp Finals'!M4:M4)</f>
        <v>0</v>
      </c>
      <c r="N28" s="32">
        <f>('50-54 Male Hdcp Finals'!N4:N4)</f>
        <v>504</v>
      </c>
      <c r="O28" s="98">
        <f>('50-54 Male Hdcp Finals'!O4:O4)</f>
        <v>0</v>
      </c>
    </row>
    <row r="29" spans="1:15" ht="16.5" thickBot="1" x14ac:dyDescent="0.3">
      <c r="A29" s="99" t="s">
        <v>11</v>
      </c>
      <c r="B29" s="36">
        <f>('50-54 Male Hdcp Finals'!B5:B5)</f>
        <v>0</v>
      </c>
      <c r="C29" s="36">
        <f>('50-54 Male Hdcp Finals'!C5:C5)</f>
        <v>0</v>
      </c>
      <c r="D29" s="36">
        <f>('50-54 Male Hdcp Finals'!D5:D5)</f>
        <v>0</v>
      </c>
      <c r="E29" s="36">
        <f>('50-54 Male Hdcp Finals'!E5:E5)</f>
        <v>0</v>
      </c>
      <c r="F29" s="36">
        <f>('50-54 Male Hdcp Finals'!F5:F5)</f>
        <v>0</v>
      </c>
      <c r="G29" s="36">
        <f>('50-54 Male Hdcp Finals'!G5:G5)</f>
        <v>0</v>
      </c>
      <c r="H29" s="36">
        <f>('50-54 Male Hdcp Finals'!H5:H5)</f>
        <v>0</v>
      </c>
      <c r="I29" s="36">
        <f>('50-54 Male Hdcp Finals'!I5:I5)</f>
        <v>0</v>
      </c>
      <c r="J29" s="36">
        <f>('50-54 Male Hdcp Finals'!J5:J5)</f>
        <v>0</v>
      </c>
      <c r="K29" s="36">
        <f>('50-54 Male Hdcp Finals'!K5:K5)</f>
        <v>0</v>
      </c>
      <c r="L29" s="36">
        <f>('50-54 Male Hdcp Finals'!L5:L5)</f>
        <v>0</v>
      </c>
      <c r="M29" s="36">
        <f>('50-54 Male Hdcp Finals'!M5:M5)</f>
        <v>0</v>
      </c>
      <c r="N29" s="36">
        <f>('50-54 Male Hdcp Finals'!N5:N5)</f>
        <v>504</v>
      </c>
      <c r="O29" s="36">
        <f>('50-54 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autoFilter ref="B1:O7">
    <filterColumn colId="9" showButton="0"/>
    <filterColumn colId="10" showButton="0"/>
    <sortState ref="B4:O7">
      <sortCondition descending="1" ref="O3:O7"/>
    </sortState>
  </autoFilter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Games&amp;R&amp;12Finals Results</oddHeader>
    <oddFooter>&amp;L&amp;12Printed &amp;D
Time &amp;T&amp;C&amp;"Arial,Bold Italic"&amp;12 50-54 Male&amp;R&amp;12Page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I12" sqref="I12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>
        <v>210</v>
      </c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0</v>
      </c>
      <c r="R3" s="241">
        <f>SUM(G3:I3)</f>
        <v>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>
        <f t="shared" ref="R4:R7" si="0">SUM(G4:I4)</f>
        <v>0</v>
      </c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>
        <f t="shared" si="0"/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>
        <f t="shared" si="0"/>
        <v>0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>
        <f t="shared" si="0"/>
        <v>0</v>
      </c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90-94 Female&amp;R&amp;12Page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topLeftCell="A2" zoomScaleNormal="100" workbookViewId="0">
      <selection activeCell="H9" sqref="H9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9.855468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>
        <f>('90-94 Female Hdcp Qualifier'!B3)</f>
        <v>0</v>
      </c>
      <c r="C3" s="233">
        <f>('90-94 Female Hdcp Qualifier'!C3)</f>
        <v>0</v>
      </c>
      <c r="D3" s="233">
        <f>('90-94 Female Hdcp Qualifier'!D3)</f>
        <v>0</v>
      </c>
      <c r="E3" s="233">
        <f>('90-94 Female Hdcp Qualifier'!E3)</f>
        <v>0</v>
      </c>
      <c r="F3" s="233">
        <f>('90-94 Female Hdcp Qualifier'!F3)</f>
        <v>210</v>
      </c>
      <c r="G3" s="164">
        <f>('90-94 Female Hdcp Qualifier'!G3)</f>
        <v>0</v>
      </c>
      <c r="H3" s="164">
        <f>('90-94 Female Hdcp Qualifier'!H3)</f>
        <v>0</v>
      </c>
      <c r="I3" s="164">
        <f>('90-94 Female Hdcp Qualifier'!I3)</f>
        <v>0</v>
      </c>
      <c r="J3" s="15">
        <f>SUM(G3:I3)</f>
        <v>0</v>
      </c>
      <c r="K3" s="40"/>
      <c r="L3" s="274"/>
      <c r="M3" s="40"/>
      <c r="N3" s="241">
        <f>ROUNDDOWN((210-F3)*0.8,0)*3</f>
        <v>0</v>
      </c>
      <c r="O3" s="306">
        <f>SUM(G3:I3)</f>
        <v>0</v>
      </c>
    </row>
    <row r="4" spans="1:15" ht="16.5" thickBot="1" x14ac:dyDescent="0.3">
      <c r="A4" s="4">
        <v>2</v>
      </c>
      <c r="B4" s="233">
        <f>('90-94 Female Hdcp Qualifier'!B4)</f>
        <v>0</v>
      </c>
      <c r="C4" s="233">
        <f>('90-94 Female Hdcp Qualifier'!C4)</f>
        <v>0</v>
      </c>
      <c r="D4" s="233">
        <f>('90-94 Female Hdcp Qualifier'!D4)</f>
        <v>0</v>
      </c>
      <c r="E4" s="233">
        <f>('90-94 Female Hdcp Qualifier'!E4)</f>
        <v>0</v>
      </c>
      <c r="F4" s="233">
        <f>('90-94 Female Hdcp Qualifier'!F4)</f>
        <v>210</v>
      </c>
      <c r="G4" s="164">
        <f>('90-94 Female Hdcp Qualifier'!G4)</f>
        <v>0</v>
      </c>
      <c r="H4" s="164">
        <f>('90-94 Female Hdcp Qualifier'!H4)</f>
        <v>0</v>
      </c>
      <c r="I4" s="164">
        <f>('90-94 Female Hdcp Qualifier'!I4)</f>
        <v>0</v>
      </c>
      <c r="J4" s="280">
        <f>SUM(G4:I4)</f>
        <v>0</v>
      </c>
      <c r="K4" s="51"/>
      <c r="L4" s="279"/>
      <c r="M4" s="51"/>
      <c r="N4" s="241">
        <f>ROUNDDOWN((210-F4)*0.8,0)*3</f>
        <v>0</v>
      </c>
      <c r="O4" s="306">
        <f t="shared" ref="O4:O7" si="0">SUM(G4:I4)</f>
        <v>0</v>
      </c>
    </row>
    <row r="5" spans="1:15" ht="16.5" thickBot="1" x14ac:dyDescent="0.3">
      <c r="A5" s="4">
        <v>3</v>
      </c>
      <c r="B5" s="233">
        <f>('90-94 Female Hdcp Qualifier'!B5)</f>
        <v>0</v>
      </c>
      <c r="C5" s="233">
        <f>('90-94 Female Hdcp Qualifier'!C5)</f>
        <v>0</v>
      </c>
      <c r="D5" s="233">
        <f>('90-94 Female Hdcp Qualifier'!D5)</f>
        <v>0</v>
      </c>
      <c r="E5" s="233">
        <f>('90-94 Female Hdcp Qualifier'!E5)</f>
        <v>0</v>
      </c>
      <c r="F5" s="233">
        <f>('90-94 Female Hdcp Qualifier'!F5)</f>
        <v>210</v>
      </c>
      <c r="G5" s="164">
        <f>('90-94 Female Hdcp Qualifier'!G5)</f>
        <v>0</v>
      </c>
      <c r="H5" s="164">
        <f>('90-94 Female Hdcp Qualifier'!H5)</f>
        <v>0</v>
      </c>
      <c r="I5" s="164">
        <f>('90-94 Female Hdcp Qualifier'!I5)</f>
        <v>0</v>
      </c>
      <c r="J5" s="280">
        <f>SUM(G5:I5)</f>
        <v>0</v>
      </c>
      <c r="K5" s="128"/>
      <c r="L5" s="212"/>
      <c r="M5" s="129"/>
      <c r="N5" s="241">
        <f>ROUNDDOWN((210-F5)*0.8,0)*3</f>
        <v>0</v>
      </c>
      <c r="O5" s="306">
        <f t="shared" si="0"/>
        <v>0</v>
      </c>
    </row>
    <row r="6" spans="1:15" ht="16.5" thickBot="1" x14ac:dyDescent="0.3">
      <c r="A6" s="4">
        <v>4</v>
      </c>
      <c r="B6" s="233">
        <f>('90-94 Female Hdcp Qualifier'!B6)</f>
        <v>0</v>
      </c>
      <c r="C6" s="233">
        <f>('90-94 Female Hdcp Qualifier'!C6)</f>
        <v>0</v>
      </c>
      <c r="D6" s="233">
        <f>('90-94 Female Hdcp Qualifier'!D6)</f>
        <v>0</v>
      </c>
      <c r="E6" s="233">
        <f>('90-94 Female Hdcp Qualifier'!E6)</f>
        <v>0</v>
      </c>
      <c r="F6" s="233">
        <f>('90-94 Female Hdcp Qualifier'!F6)</f>
        <v>210</v>
      </c>
      <c r="G6" s="164">
        <f>('90-94 Female Hdcp Qualifier'!G6)</f>
        <v>0</v>
      </c>
      <c r="H6" s="164">
        <f>('90-94 Female Hdcp Qualifier'!H6)</f>
        <v>0</v>
      </c>
      <c r="I6" s="164">
        <f>('90-94 Female Hdcp Qualifier'!I6)</f>
        <v>0</v>
      </c>
      <c r="J6" s="280">
        <f>SUM(G6:I6)</f>
        <v>0</v>
      </c>
      <c r="K6" s="51"/>
      <c r="L6" s="213"/>
      <c r="M6" s="13"/>
      <c r="N6" s="241">
        <f>ROUNDDOWN((210-F6)*0.8,0)*3</f>
        <v>0</v>
      </c>
      <c r="O6" s="306">
        <f t="shared" si="0"/>
        <v>0</v>
      </c>
    </row>
    <row r="7" spans="1:15" ht="15.75" x14ac:dyDescent="0.25">
      <c r="A7" s="4">
        <v>5</v>
      </c>
      <c r="B7" s="233">
        <f>('90-94 Female Hdcp Qualifier'!B7)</f>
        <v>0</v>
      </c>
      <c r="C7" s="233">
        <f>('90-94 Female Hdcp Qualifier'!C7)</f>
        <v>0</v>
      </c>
      <c r="D7" s="233">
        <f>('90-94 Female Hdcp Qualifier'!D7)</f>
        <v>0</v>
      </c>
      <c r="E7" s="233">
        <f>('90-94 Female Hdcp Qualifier'!E7)</f>
        <v>0</v>
      </c>
      <c r="F7" s="233">
        <f>('90-94 Female Hdcp Qualifier'!F7)</f>
        <v>210</v>
      </c>
      <c r="G7" s="164">
        <f>('90-94 Female Hdcp Qualifier'!G7)</f>
        <v>0</v>
      </c>
      <c r="H7" s="164">
        <f>('90-94 Female Hdcp Qualifier'!H7)</f>
        <v>0</v>
      </c>
      <c r="I7" s="164">
        <f>('90-94 Female Hdcp Qualifier'!I7)</f>
        <v>0</v>
      </c>
      <c r="J7" s="280">
        <f>SUM(G7:I7)</f>
        <v>0</v>
      </c>
      <c r="K7" s="128"/>
      <c r="L7" s="212"/>
      <c r="M7" s="129"/>
      <c r="N7" s="241">
        <f>ROUNDDOWN((210-F7)*0.8,0)*3</f>
        <v>0</v>
      </c>
      <c r="O7" s="306">
        <f t="shared" si="0"/>
        <v>0</v>
      </c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('90-94 Female Hdcp Finals'!B3:B3)</f>
        <v>0</v>
      </c>
      <c r="C27" s="319">
        <f>('90-94 Female Hdcp Finals'!C3:C3)</f>
        <v>0</v>
      </c>
      <c r="D27" s="319">
        <f>('90-94 Female Hdcp Finals'!D3:D3)</f>
        <v>0</v>
      </c>
      <c r="E27" s="319">
        <f>('90-94 Female Hdcp Finals'!E3:E3)</f>
        <v>0</v>
      </c>
      <c r="F27" s="319">
        <f>('90-94 Female Hdcp Finals'!F3:F3)</f>
        <v>210</v>
      </c>
      <c r="G27" s="319">
        <f>('90-94 Female Hdcp Finals'!G3:G3)</f>
        <v>0</v>
      </c>
      <c r="H27" s="319">
        <f>('90-94 Female Hdcp Finals'!H3:H3)</f>
        <v>0</v>
      </c>
      <c r="I27" s="319">
        <f>('90-94 Female Hdcp Finals'!I3:I3)</f>
        <v>0</v>
      </c>
      <c r="J27" s="319">
        <f>('90-94 Female Hdcp Finals'!J3:J3)</f>
        <v>0</v>
      </c>
      <c r="K27" s="319">
        <f>('90-94 Female Hdcp Finals'!K3:K3)</f>
        <v>0</v>
      </c>
      <c r="L27" s="319">
        <f>('90-94 Female Hdcp Finals'!L3:L3)</f>
        <v>0</v>
      </c>
      <c r="M27" s="319">
        <f>('90-94 Female Hdcp Finals'!M3:M3)</f>
        <v>0</v>
      </c>
      <c r="N27" s="319">
        <f>('90-94 Female Hdcp Finals'!N3:N3)</f>
        <v>0</v>
      </c>
      <c r="O27" s="319">
        <f>('90-94 Female Hdcp Finals'!O3:O3)</f>
        <v>0</v>
      </c>
    </row>
    <row r="28" spans="1:15" ht="15.75" x14ac:dyDescent="0.25">
      <c r="A28" s="98" t="s">
        <v>10</v>
      </c>
      <c r="B28" s="32">
        <f>('90-94 Female Hdcp Finals'!B4:B4)</f>
        <v>0</v>
      </c>
      <c r="C28" s="32">
        <f>('90-94 Female Hdcp Finals'!C4:C4)</f>
        <v>0</v>
      </c>
      <c r="D28" s="32">
        <f>('90-94 Female Hdcp Finals'!D4:D4)</f>
        <v>0</v>
      </c>
      <c r="E28" s="32">
        <f>('90-94 Female Hdcp Finals'!E4:E4)</f>
        <v>0</v>
      </c>
      <c r="F28" s="32">
        <f>('90-94 Female Hdcp Finals'!F4:F4)</f>
        <v>210</v>
      </c>
      <c r="G28" s="32">
        <f>('90-94 Female Hdcp Finals'!G4:G4)</f>
        <v>0</v>
      </c>
      <c r="H28" s="32">
        <f>('90-94 Female Hdcp Finals'!H4:H4)</f>
        <v>0</v>
      </c>
      <c r="I28" s="32">
        <f>('90-94 Female Hdcp Finals'!I4:I4)</f>
        <v>0</v>
      </c>
      <c r="J28" s="32">
        <f>('90-94 Female Hdcp Finals'!J4:J4)</f>
        <v>0</v>
      </c>
      <c r="K28" s="32">
        <f>('90-94 Female Hdcp Finals'!K4:K4)</f>
        <v>0</v>
      </c>
      <c r="L28" s="32">
        <f>('90-94 Female Hdcp Finals'!L4:L4)</f>
        <v>0</v>
      </c>
      <c r="M28" s="32">
        <f>('90-94 Female Hdcp Finals'!M4:M4)</f>
        <v>0</v>
      </c>
      <c r="N28" s="32">
        <f>('90-94 Female Hdcp Finals'!N4:N4)</f>
        <v>0</v>
      </c>
      <c r="O28" s="32">
        <f>('90-94 Female Hdcp Finals'!O4:O4)</f>
        <v>0</v>
      </c>
    </row>
    <row r="29" spans="1:15" ht="16.5" thickBot="1" x14ac:dyDescent="0.3">
      <c r="A29" s="99" t="s">
        <v>11</v>
      </c>
      <c r="B29" s="36">
        <f>('90-94 Female Hdcp Finals'!B5:B5)</f>
        <v>0</v>
      </c>
      <c r="C29" s="36">
        <f>('90-94 Female Hdcp Finals'!C5:C5)</f>
        <v>0</v>
      </c>
      <c r="D29" s="36">
        <f>('90-94 Female Hdcp Finals'!D5:D5)</f>
        <v>0</v>
      </c>
      <c r="E29" s="36">
        <f>('90-94 Female Hdcp Finals'!E5:E5)</f>
        <v>0</v>
      </c>
      <c r="F29" s="36">
        <f>('90-94 Female Hdcp Finals'!F5:F5)</f>
        <v>210</v>
      </c>
      <c r="G29" s="36">
        <f>('90-94 Female Hdcp Finals'!G5:G5)</f>
        <v>0</v>
      </c>
      <c r="H29" s="36">
        <f>('90-94 Female Hdcp Finals'!H5:H5)</f>
        <v>0</v>
      </c>
      <c r="I29" s="36">
        <f>('90-94 Female Hdcp Finals'!I5:I5)</f>
        <v>0</v>
      </c>
      <c r="J29" s="36">
        <f>('90-94 Female Hdcp Finals'!J5:J5)</f>
        <v>0</v>
      </c>
      <c r="K29" s="36">
        <f>('90-94 Female Hdcp Finals'!K5:K5)</f>
        <v>0</v>
      </c>
      <c r="L29" s="36">
        <f>('90-94 Female Hdcp Finals'!L5:L5)</f>
        <v>0</v>
      </c>
      <c r="M29" s="36">
        <f>('90-94 Female Hdcp Finals'!M5:M5)</f>
        <v>0</v>
      </c>
      <c r="N29" s="36">
        <f>('90-94 Female Hdcp Finals'!N5:N5)</f>
        <v>0</v>
      </c>
      <c r="O29" s="36">
        <f>('90-94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90-94 Female&amp;R&amp;12Page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33"/>
  <sheetViews>
    <sheetView view="pageLayout" zoomScaleNormal="70" zoomScaleSheetLayoutView="78" workbookViewId="0">
      <selection activeCell="D6" sqref="D6"/>
    </sheetView>
  </sheetViews>
  <sheetFormatPr defaultRowHeight="15" x14ac:dyDescent="0.2"/>
  <cols>
    <col min="1" max="1" width="4" style="3" customWidth="1"/>
    <col min="2" max="3" width="14.42578125" style="3" customWidth="1"/>
    <col min="4" max="4" width="15.85546875" style="3" customWidth="1"/>
    <col min="5" max="5" width="7" style="3" customWidth="1"/>
    <col min="6" max="8" width="9.7109375" style="74" customWidth="1"/>
    <col min="9" max="9" width="8.7109375" style="3" hidden="1" customWidth="1"/>
    <col min="10" max="10" width="8.710937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26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27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14.25" customHeight="1" x14ac:dyDescent="0.3">
      <c r="A12" s="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L1:L2"/>
    <mergeCell ref="M1:M2"/>
    <mergeCell ref="A33:J33"/>
    <mergeCell ref="D1:D2"/>
    <mergeCell ref="E1:E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Games&amp;R&amp;12Qualifying Round</oddHeader>
    <oddFooter>&amp;L&amp;12Printed &amp;D
Time &amp;T&amp;C&amp;"Arial,Bold Italic"&amp;12 21-34 Female - Scratch Qualifying&amp;R&amp;12Page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29"/>
  <sheetViews>
    <sheetView view="pageLayout" zoomScaleNormal="70" zoomScaleSheetLayoutView="91" workbookViewId="0">
      <selection activeCell="E11" sqref="E11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63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6.5" thickBot="1" x14ac:dyDescent="0.3">
      <c r="A2" s="215"/>
      <c r="B2" s="396"/>
      <c r="C2" s="396"/>
      <c r="D2" s="397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x14ac:dyDescent="0.25">
      <c r="A3" s="4">
        <v>1</v>
      </c>
      <c r="B3" s="302">
        <f>('21-34 Female Scratch Qualifier'!B3)</f>
        <v>0</v>
      </c>
      <c r="C3" s="302">
        <f>('21-34 Female Scratch Qualifier'!C3)</f>
        <v>0</v>
      </c>
      <c r="D3" s="302">
        <f>('21-34 Female Scratch Qualifier'!D3)</f>
        <v>0</v>
      </c>
      <c r="E3" s="302">
        <f>('21-34 Female Scratch Qualifier'!E3)</f>
        <v>0</v>
      </c>
      <c r="F3" s="164"/>
      <c r="G3" s="164"/>
      <c r="H3" s="164"/>
      <c r="I3" s="235">
        <f>SUM(F3:H3)</f>
        <v>0</v>
      </c>
      <c r="J3" s="235">
        <f>SUM(F3:H3)</f>
        <v>0</v>
      </c>
    </row>
    <row r="4" spans="1:10" ht="15.75" x14ac:dyDescent="0.25">
      <c r="A4" s="4">
        <v>2</v>
      </c>
      <c r="B4" s="273">
        <f>('21-34 Female Scratch Qualifier'!B4)</f>
        <v>0</v>
      </c>
      <c r="C4" s="273">
        <f>('21-34 Female Scratch Qualifier'!C4)</f>
        <v>0</v>
      </c>
      <c r="D4" s="273">
        <f>('21-34 Female Scratch Qualifier'!D4)</f>
        <v>0</v>
      </c>
      <c r="E4" s="273">
        <f>('21-34 Female Scratch Qualifier'!E4)</f>
        <v>0</v>
      </c>
      <c r="F4" s="237"/>
      <c r="G4" s="237"/>
      <c r="H4" s="235"/>
      <c r="I4" s="235">
        <f>SUM(F4:H4)</f>
        <v>0</v>
      </c>
      <c r="J4" s="235">
        <f>SUM(F4:H4)</f>
        <v>0</v>
      </c>
    </row>
    <row r="5" spans="1:10" ht="15.75" x14ac:dyDescent="0.25">
      <c r="A5" s="4">
        <v>3</v>
      </c>
      <c r="B5" s="273">
        <f>('21-34 Female Scratch Qualifier'!B5)</f>
        <v>0</v>
      </c>
      <c r="C5" s="273">
        <f>('21-34 Female Scratch Qualifier'!C5)</f>
        <v>0</v>
      </c>
      <c r="D5" s="273">
        <f>('21-34 Female Scratch Qualifier'!D5)</f>
        <v>0</v>
      </c>
      <c r="E5" s="273">
        <f>('21-34 Female Scratch Qualifier'!E5)</f>
        <v>0</v>
      </c>
      <c r="F5" s="237"/>
      <c r="G5" s="237"/>
      <c r="H5" s="235"/>
      <c r="I5" s="235">
        <f>SUM(F5:H5)</f>
        <v>0</v>
      </c>
      <c r="J5" s="235">
        <f>SUM(F5:H5)</f>
        <v>0</v>
      </c>
    </row>
    <row r="6" spans="1:10" ht="15.75" x14ac:dyDescent="0.25">
      <c r="A6" s="4">
        <v>4</v>
      </c>
      <c r="B6" s="273">
        <f>('21-34 Female Scratch Qualifier'!B6)</f>
        <v>0</v>
      </c>
      <c r="C6" s="273">
        <f>('21-34 Female Scratch Qualifier'!C6)</f>
        <v>0</v>
      </c>
      <c r="D6" s="273">
        <f>('21-34 Female Scratch Qualifier'!D6)</f>
        <v>0</v>
      </c>
      <c r="E6" s="273">
        <f>('21-34 Female Scratch Qualifier'!E6)</f>
        <v>0</v>
      </c>
      <c r="F6" s="95"/>
      <c r="G6" s="95"/>
      <c r="H6" s="25"/>
      <c r="I6" s="235">
        <f>SUM(F6:H6)</f>
        <v>0</v>
      </c>
      <c r="J6" s="235">
        <f>SUM(F6:H6)</f>
        <v>0</v>
      </c>
    </row>
    <row r="7" spans="1:10" ht="15.75" x14ac:dyDescent="0.25">
      <c r="A7" s="4">
        <v>5</v>
      </c>
      <c r="B7" s="273">
        <f>('21-34 Female Scratch Qualifier'!B7)</f>
        <v>0</v>
      </c>
      <c r="C7" s="273">
        <f>('21-34 Female Scratch Qualifier'!C7)</f>
        <v>0</v>
      </c>
      <c r="D7" s="273">
        <f>('21-34 Female Scratch Qualifier'!D7)</f>
        <v>0</v>
      </c>
      <c r="E7" s="273">
        <f>('21-34 Female Scratch Qualifier'!E7)</f>
        <v>0</v>
      </c>
      <c r="F7" s="95"/>
      <c r="G7" s="95"/>
      <c r="H7" s="25"/>
      <c r="I7" s="235">
        <f>SUM(F7:H7)</f>
        <v>0</v>
      </c>
      <c r="J7" s="235">
        <f>SUM(F7:H7)</f>
        <v>0</v>
      </c>
    </row>
    <row r="8" spans="1:10" ht="15.75" x14ac:dyDescent="0.25">
      <c r="A8" s="4">
        <v>6</v>
      </c>
      <c r="B8" s="12"/>
      <c r="C8" s="12"/>
      <c r="D8" s="12"/>
      <c r="E8" s="12"/>
      <c r="F8" s="28"/>
      <c r="G8" s="28"/>
      <c r="H8" s="164"/>
      <c r="I8" s="25"/>
      <c r="J8" s="26"/>
    </row>
    <row r="9" spans="1:10" ht="15.75" x14ac:dyDescent="0.25">
      <c r="A9" s="4">
        <v>7</v>
      </c>
      <c r="B9" s="12"/>
      <c r="C9" s="12"/>
      <c r="D9" s="12"/>
      <c r="E9" s="12"/>
      <c r="F9" s="28"/>
      <c r="G9" s="28"/>
      <c r="H9" s="164"/>
      <c r="I9" s="25"/>
      <c r="J9" s="26"/>
    </row>
    <row r="10" spans="1:10" ht="15.75" x14ac:dyDescent="0.25">
      <c r="A10" s="4">
        <v>8</v>
      </c>
      <c r="B10" s="12"/>
      <c r="C10" s="12"/>
      <c r="D10" s="12"/>
      <c r="E10" s="12"/>
      <c r="F10" s="28"/>
      <c r="G10" s="28"/>
      <c r="H10" s="164"/>
      <c r="I10" s="25"/>
      <c r="J10" s="26"/>
    </row>
    <row r="11" spans="1:10" ht="15.75" x14ac:dyDescent="0.25">
      <c r="A11" s="4">
        <v>9</v>
      </c>
      <c r="B11" s="12"/>
      <c r="C11" s="12"/>
      <c r="D11" s="12"/>
      <c r="E11" s="12"/>
      <c r="F11" s="28"/>
      <c r="G11" s="28"/>
      <c r="H11" s="164"/>
      <c r="I11" s="25"/>
      <c r="J11" s="26"/>
    </row>
    <row r="12" spans="1:10" ht="15.75" x14ac:dyDescent="0.25">
      <c r="A12" s="4">
        <v>10</v>
      </c>
      <c r="B12" s="12"/>
      <c r="C12" s="12"/>
      <c r="D12" s="12"/>
      <c r="E12" s="12"/>
      <c r="F12" s="28"/>
      <c r="G12" s="28"/>
      <c r="H12" s="164"/>
      <c r="I12" s="25"/>
      <c r="J12" s="26"/>
    </row>
    <row r="13" spans="1:10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6.5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6.5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5.75" x14ac:dyDescent="0.25">
      <c r="A27" s="97" t="s">
        <v>9</v>
      </c>
      <c r="B27" s="29">
        <f>('21-34 Female Scratch Finals'!B3:B3)</f>
        <v>0</v>
      </c>
      <c r="C27" s="30">
        <f>('21-34 Female Scratch Finals'!C3:C3)</f>
        <v>0</v>
      </c>
      <c r="D27" s="30">
        <f>('21-34 Female Scratch Finals'!D3:D3)</f>
        <v>0</v>
      </c>
      <c r="E27" s="30">
        <f>('21-34 Female Scratch Finals'!E3:E3)</f>
        <v>0</v>
      </c>
      <c r="F27" s="30">
        <f>('21-34 Female Scratch Finals'!F3:F3)</f>
        <v>0</v>
      </c>
      <c r="G27" s="30">
        <f>('21-34 Female Scratch Finals'!G3:G3)</f>
        <v>0</v>
      </c>
      <c r="H27" s="30">
        <f>('21-34 Female Scratch Finals'!H3:H3)</f>
        <v>0</v>
      </c>
      <c r="I27" s="30">
        <f>('21-34 Female Scratch Finals'!I3:I3)</f>
        <v>0</v>
      </c>
      <c r="J27" s="31">
        <f>('21-34 Female Scratch Finals'!J3:J3)</f>
        <v>0</v>
      </c>
    </row>
    <row r="28" spans="1:10" ht="15.75" x14ac:dyDescent="0.25">
      <c r="A28" s="98" t="s">
        <v>10</v>
      </c>
      <c r="B28" s="32">
        <f>('21-34 Female Scratch Finals'!B4:B4)</f>
        <v>0</v>
      </c>
      <c r="C28" s="33">
        <f>('21-34 Female Scratch Finals'!C4:C4)</f>
        <v>0</v>
      </c>
      <c r="D28" s="33">
        <f>('21-34 Female Scratch Finals'!D4:D4)</f>
        <v>0</v>
      </c>
      <c r="E28" s="33">
        <f>('21-34 Female Scratch Finals'!E4:E4)</f>
        <v>0</v>
      </c>
      <c r="F28" s="33">
        <f>('21-34 Female Scratch Finals'!F4:F4)</f>
        <v>0</v>
      </c>
      <c r="G28" s="33">
        <f>('21-34 Female Scratch Finals'!G4:G4)</f>
        <v>0</v>
      </c>
      <c r="H28" s="33">
        <f>('21-34 Female Scratch Finals'!H4:H4)</f>
        <v>0</v>
      </c>
      <c r="I28" s="33">
        <f>('21-34 Female Scratch Finals'!I4:I4)</f>
        <v>0</v>
      </c>
      <c r="J28" s="34">
        <f>('21-34 Female Scratch Finals'!J4:J4)</f>
        <v>0</v>
      </c>
    </row>
    <row r="29" spans="1:10" ht="16.5" thickBot="1" x14ac:dyDescent="0.3">
      <c r="A29" s="99" t="s">
        <v>11</v>
      </c>
      <c r="B29" s="36">
        <f>('21-34 Female Scratch Finals'!B5:B5)</f>
        <v>0</v>
      </c>
      <c r="C29" s="37">
        <f>('21-34 Female Scratch Finals'!C5:C5)</f>
        <v>0</v>
      </c>
      <c r="D29" s="37">
        <f>('21-34 Female Scratch Finals'!D5:D5)</f>
        <v>0</v>
      </c>
      <c r="E29" s="37">
        <f>('21-34 Female Scratch Finals'!E5:E5)</f>
        <v>0</v>
      </c>
      <c r="F29" s="37">
        <f>('21-34 Female Scratch Finals'!F5:F5)</f>
        <v>0</v>
      </c>
      <c r="G29" s="37">
        <f>('21-34 Female Scratch Finals'!G5:G5)</f>
        <v>0</v>
      </c>
      <c r="H29" s="37">
        <f>('21-34 Female Scratch Finals'!H5:H5)</f>
        <v>0</v>
      </c>
      <c r="I29" s="37">
        <f>('21-34 Female Scratch Finals'!I5:I5)</f>
        <v>0</v>
      </c>
      <c r="J29" s="100">
        <f>('21-34 Female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21-34 Female - Scratch Finals&amp;R&amp;12Page &amp;P</oddFooter>
  </headerFooter>
  <ignoredErrors>
    <ignoredError sqref="B27:J29" emptyCellReferenc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B19" sqref="B19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>
        <v>210</v>
      </c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0</v>
      </c>
      <c r="R3" s="241">
        <f>+Q3+P3</f>
        <v>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>
        <f>+Q4+P4</f>
        <v>0</v>
      </c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>
        <f>+Q5+P5</f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>
        <f>+Q6+P6</f>
        <v>0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>
        <f>+Q7+P7</f>
        <v>0</v>
      </c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&amp;L&amp;12Surburban Bowlerama, York, PA&amp;C&amp;12 2016 Pennsylvania Senior Games&amp;R&amp;12Current Standings</oddHeader>
    <oddFooter>&amp;L&amp;12Printed &amp;D
Time &amp;T&amp;C&amp;"Arial,Bold Italic"&amp;12 90-94 Male&amp;R&amp;12Page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D18" sqref="D18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>
        <f>('90-94 Male Hdcp Qualifier'!B3)</f>
        <v>0</v>
      </c>
      <c r="C3" s="233">
        <f>('90-94 Male Hdcp Qualifier'!C3)</f>
        <v>0</v>
      </c>
      <c r="D3" s="233">
        <f>('90-94 Male Hdcp Qualifier'!D3)</f>
        <v>0</v>
      </c>
      <c r="E3" s="233">
        <f>('90-94 Male Hdcp Qualifier'!E3)</f>
        <v>0</v>
      </c>
      <c r="F3" s="233">
        <f>('90-94 Male Hdcp Qualifier'!F3)</f>
        <v>210</v>
      </c>
      <c r="G3" s="164">
        <f>('90-94 Male Hdcp Qualifier'!G3)</f>
        <v>0</v>
      </c>
      <c r="H3" s="164">
        <f>('90-94 Male Hdcp Qualifier'!H3)</f>
        <v>0</v>
      </c>
      <c r="I3" s="164">
        <f>('90-94 Male Hdcp Qualifier'!I3)</f>
        <v>0</v>
      </c>
      <c r="J3" s="15">
        <f>SUM(G3:I3)</f>
        <v>0</v>
      </c>
      <c r="K3" s="40"/>
      <c r="L3" s="274"/>
      <c r="M3" s="40"/>
      <c r="N3" s="241">
        <f>ROUNDDOWN((210-F3)*0.8,0)*3</f>
        <v>0</v>
      </c>
      <c r="O3" s="306">
        <f>SUM(J3:N3)</f>
        <v>0</v>
      </c>
    </row>
    <row r="4" spans="1:15" ht="15.75" x14ac:dyDescent="0.25">
      <c r="A4" s="4">
        <v>2</v>
      </c>
      <c r="B4" s="233">
        <f>('90-94 Male Hdcp Qualifier'!B4)</f>
        <v>0</v>
      </c>
      <c r="C4" s="233">
        <f>('90-94 Male Hdcp Qualifier'!C4)</f>
        <v>0</v>
      </c>
      <c r="D4" s="233">
        <f>('90-94 Male Hdcp Qualifier'!D4)</f>
        <v>0</v>
      </c>
      <c r="E4" s="233">
        <f>('90-94 Male Hdcp Qualifier'!E4)</f>
        <v>0</v>
      </c>
      <c r="F4" s="233">
        <f>('90-94 Male Hdcp Qualifier'!F4)</f>
        <v>210</v>
      </c>
      <c r="G4" s="164">
        <f>('90-94 Male Hdcp Qualifier'!G4)</f>
        <v>0</v>
      </c>
      <c r="H4" s="164">
        <f>('90-94 Male Hdcp Qualifier'!H4)</f>
        <v>0</v>
      </c>
      <c r="I4" s="164">
        <f>('90-94 Male Hdcp Qualifier'!I4)</f>
        <v>0</v>
      </c>
      <c r="J4" s="280">
        <f>SUM(G4:I4)</f>
        <v>0</v>
      </c>
      <c r="K4" s="51"/>
      <c r="L4" s="279"/>
      <c r="M4" s="51"/>
      <c r="N4" s="241">
        <f>ROUNDDOWN((210-F4)*0.8,0)*3</f>
        <v>0</v>
      </c>
      <c r="O4" s="131">
        <f>SUM(J4:N4)</f>
        <v>0</v>
      </c>
    </row>
    <row r="5" spans="1:15" ht="15.75" x14ac:dyDescent="0.25">
      <c r="A5" s="4">
        <v>3</v>
      </c>
      <c r="B5" s="233">
        <f>('90-94 Male Hdcp Qualifier'!B5)</f>
        <v>0</v>
      </c>
      <c r="C5" s="233">
        <f>('90-94 Male Hdcp Qualifier'!C5)</f>
        <v>0</v>
      </c>
      <c r="D5" s="233">
        <f>('90-94 Male Hdcp Qualifier'!D5)</f>
        <v>0</v>
      </c>
      <c r="E5" s="233">
        <f>('90-94 Male Hdcp Qualifier'!E5)</f>
        <v>0</v>
      </c>
      <c r="F5" s="233">
        <f>('90-94 Male Hdcp Qualifier'!F5)</f>
        <v>210</v>
      </c>
      <c r="G5" s="164">
        <f>('90-94 Male Hdcp Qualifier'!G5)</f>
        <v>0</v>
      </c>
      <c r="H5" s="164">
        <f>('90-94 Male Hdcp Qualifier'!H5)</f>
        <v>0</v>
      </c>
      <c r="I5" s="164">
        <f>('90-94 Male Hdcp Qualifier'!I5)</f>
        <v>0</v>
      </c>
      <c r="J5" s="280">
        <f>SUM(G5:I5)</f>
        <v>0</v>
      </c>
      <c r="K5" s="128"/>
      <c r="L5" s="212"/>
      <c r="M5" s="129"/>
      <c r="N5" s="241">
        <f>ROUNDDOWN((210-F5)*0.8,0)*3</f>
        <v>0</v>
      </c>
      <c r="O5" s="131">
        <f>SUM(J5:N5)</f>
        <v>0</v>
      </c>
    </row>
    <row r="6" spans="1:15" ht="15.75" x14ac:dyDescent="0.25">
      <c r="A6" s="4">
        <v>4</v>
      </c>
      <c r="B6" s="233">
        <f>('90-94 Male Hdcp Qualifier'!B6)</f>
        <v>0</v>
      </c>
      <c r="C6" s="233">
        <f>('90-94 Male Hdcp Qualifier'!C6)</f>
        <v>0</v>
      </c>
      <c r="D6" s="233">
        <f>('90-94 Male Hdcp Qualifier'!D6)</f>
        <v>0</v>
      </c>
      <c r="E6" s="233">
        <f>('90-94 Male Hdcp Qualifier'!E6)</f>
        <v>0</v>
      </c>
      <c r="F6" s="233">
        <f>('90-94 Male Hdcp Qualifier'!F6)</f>
        <v>210</v>
      </c>
      <c r="G6" s="164">
        <f>('90-94 Male Hdcp Qualifier'!G6)</f>
        <v>0</v>
      </c>
      <c r="H6" s="164">
        <f>('90-94 Male Hdcp Qualifier'!H6)</f>
        <v>0</v>
      </c>
      <c r="I6" s="164">
        <f>('90-94 Male Hdcp Qualifier'!I6)</f>
        <v>0</v>
      </c>
      <c r="J6" s="280">
        <f>SUM(G6:I6)</f>
        <v>0</v>
      </c>
      <c r="K6" s="51"/>
      <c r="L6" s="213"/>
      <c r="M6" s="13"/>
      <c r="N6" s="241">
        <f>ROUNDDOWN((210-F6)*0.8,0)*3</f>
        <v>0</v>
      </c>
      <c r="O6" s="131">
        <f>SUM(J6:N6)</f>
        <v>0</v>
      </c>
    </row>
    <row r="7" spans="1:15" ht="15.75" x14ac:dyDescent="0.25">
      <c r="A7" s="4">
        <v>5</v>
      </c>
      <c r="B7" s="233">
        <f>('90-94 Male Hdcp Qualifier'!B7)</f>
        <v>0</v>
      </c>
      <c r="C7" s="233">
        <f>('90-94 Male Hdcp Qualifier'!C7)</f>
        <v>0</v>
      </c>
      <c r="D7" s="233">
        <f>('90-94 Male Hdcp Qualifier'!D7)</f>
        <v>0</v>
      </c>
      <c r="E7" s="233">
        <f>('90-94 Male Hdcp Qualifier'!E7)</f>
        <v>0</v>
      </c>
      <c r="F7" s="233">
        <f>('90-94 Male Hdcp Qualifier'!F7)</f>
        <v>210</v>
      </c>
      <c r="G7" s="164">
        <f>('90-94 Male Hdcp Qualifier'!G7)</f>
        <v>0</v>
      </c>
      <c r="H7" s="164">
        <f>('90-94 Male Hdcp Qualifier'!H7)</f>
        <v>0</v>
      </c>
      <c r="I7" s="164">
        <f>('90-94 Male Hdcp Qualifier'!I7)</f>
        <v>0</v>
      </c>
      <c r="J7" s="280">
        <f>SUM(G7:I7)</f>
        <v>0</v>
      </c>
      <c r="K7" s="128"/>
      <c r="L7" s="212"/>
      <c r="M7" s="129"/>
      <c r="N7" s="241">
        <f>ROUNDDOWN((210-F7)*0.8,0)*3</f>
        <v>0</v>
      </c>
      <c r="O7" s="131">
        <f>SUM(J7:N7)</f>
        <v>0</v>
      </c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('90-94 Male Hdcp Finals'!B3:B3)</f>
        <v>0</v>
      </c>
      <c r="C27" s="319">
        <f>('90-94 Male Hdcp Finals'!C3:C3)</f>
        <v>0</v>
      </c>
      <c r="D27" s="319">
        <f>('90-94 Male Hdcp Finals'!D3:D3)</f>
        <v>0</v>
      </c>
      <c r="E27" s="319">
        <f>('90-94 Male Hdcp Finals'!E3:E3)</f>
        <v>0</v>
      </c>
      <c r="F27" s="319">
        <f>('90-94 Male Hdcp Finals'!F3:F3)</f>
        <v>210</v>
      </c>
      <c r="G27" s="319">
        <f>('90-94 Male Hdcp Finals'!G3:G3)</f>
        <v>0</v>
      </c>
      <c r="H27" s="319">
        <f>('90-94 Male Hdcp Finals'!H3:H3)</f>
        <v>0</v>
      </c>
      <c r="I27" s="319">
        <f>('90-94 Male Hdcp Finals'!I3:I3)</f>
        <v>0</v>
      </c>
      <c r="J27" s="319">
        <f>('90-94 Male Hdcp Finals'!J3:J3)</f>
        <v>0</v>
      </c>
      <c r="K27" s="319">
        <f>('90-94 Male Hdcp Finals'!K3:K3)</f>
        <v>0</v>
      </c>
      <c r="L27" s="319">
        <f>('90-94 Male Hdcp Finals'!L3:L3)</f>
        <v>0</v>
      </c>
      <c r="M27" s="319">
        <f>('90-94 Male Hdcp Finals'!M3:M3)</f>
        <v>0</v>
      </c>
      <c r="N27" s="319">
        <f>('90-94 Male Hdcp Finals'!N3:N3)</f>
        <v>0</v>
      </c>
      <c r="O27" s="319">
        <f>('90-94 Male Hdcp Finals'!O3:O3)</f>
        <v>0</v>
      </c>
    </row>
    <row r="28" spans="1:15" ht="15.75" x14ac:dyDescent="0.25">
      <c r="A28" s="98" t="s">
        <v>10</v>
      </c>
      <c r="B28" s="32">
        <f>('90-94 Male Hdcp Finals'!B4:B4)</f>
        <v>0</v>
      </c>
      <c r="C28" s="32">
        <f>('90-94 Male Hdcp Finals'!C4:C4)</f>
        <v>0</v>
      </c>
      <c r="D28" s="32">
        <f>('90-94 Male Hdcp Finals'!D4:D4)</f>
        <v>0</v>
      </c>
      <c r="E28" s="32">
        <f>('90-94 Male Hdcp Finals'!E4:E4)</f>
        <v>0</v>
      </c>
      <c r="F28" s="32">
        <f>('90-94 Male Hdcp Finals'!F4:F4)</f>
        <v>210</v>
      </c>
      <c r="G28" s="32">
        <f>('90-94 Male Hdcp Finals'!G4:G4)</f>
        <v>0</v>
      </c>
      <c r="H28" s="32">
        <f>('90-94 Male Hdcp Finals'!H4:H4)</f>
        <v>0</v>
      </c>
      <c r="I28" s="32">
        <f>('90-94 Male Hdcp Finals'!I4:I4)</f>
        <v>0</v>
      </c>
      <c r="J28" s="32">
        <f>('90-94 Male Hdcp Finals'!J4:J4)</f>
        <v>0</v>
      </c>
      <c r="K28" s="32">
        <f>('90-94 Male Hdcp Finals'!K4:K4)</f>
        <v>0</v>
      </c>
      <c r="L28" s="32">
        <f>('90-94 Male Hdcp Finals'!L4:L4)</f>
        <v>0</v>
      </c>
      <c r="M28" s="32">
        <f>('90-94 Male Hdcp Finals'!M4:M4)</f>
        <v>0</v>
      </c>
      <c r="N28" s="32">
        <f>('90-94 Male Hdcp Finals'!N4:N4)</f>
        <v>0</v>
      </c>
      <c r="O28" s="32">
        <f>('90-94 Male Hdcp Finals'!O4:O4)</f>
        <v>0</v>
      </c>
    </row>
    <row r="29" spans="1:15" ht="16.5" thickBot="1" x14ac:dyDescent="0.3">
      <c r="A29" s="99" t="s">
        <v>11</v>
      </c>
      <c r="B29" s="36">
        <f>('90-94 Male Hdcp Finals'!B5:B5)</f>
        <v>0</v>
      </c>
      <c r="C29" s="36">
        <f>('90-94 Male Hdcp Finals'!C5:C5)</f>
        <v>0</v>
      </c>
      <c r="D29" s="36">
        <f>('90-94 Male Hdcp Finals'!D5:D5)</f>
        <v>0</v>
      </c>
      <c r="E29" s="36">
        <f>('90-94 Male Hdcp Finals'!E5:E5)</f>
        <v>0</v>
      </c>
      <c r="F29" s="36">
        <f>('90-94 Male Hdcp Finals'!F5:F5)</f>
        <v>210</v>
      </c>
      <c r="G29" s="36">
        <f>('90-94 Male Hdcp Finals'!G5:G5)</f>
        <v>0</v>
      </c>
      <c r="H29" s="36">
        <f>('90-94 Male Hdcp Finals'!H5:H5)</f>
        <v>0</v>
      </c>
      <c r="I29" s="36">
        <f>('90-94 Male Hdcp Finals'!I5:I5)</f>
        <v>0</v>
      </c>
      <c r="J29" s="36">
        <f>('90-94 Male Hdcp Finals'!J5:J5)</f>
        <v>0</v>
      </c>
      <c r="K29" s="36">
        <f>('90-94 Male Hdcp Finals'!K5:K5)</f>
        <v>0</v>
      </c>
      <c r="L29" s="36">
        <f>('90-94 Male Hdcp Finals'!L5:L5)</f>
        <v>0</v>
      </c>
      <c r="M29" s="36">
        <f>('90-94 Male Hdcp Finals'!M5:M5)</f>
        <v>0</v>
      </c>
      <c r="N29" s="36">
        <f>('90-94 Male Hdcp Finals'!N5:N5)</f>
        <v>0</v>
      </c>
      <c r="O29" s="36">
        <f>('90-94 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90-94 Male&amp;R&amp;12Page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M33"/>
  <sheetViews>
    <sheetView view="pageLayout" zoomScaleNormal="100" zoomScaleSheetLayoutView="78" workbookViewId="0">
      <selection activeCell="C9" sqref="C9"/>
    </sheetView>
  </sheetViews>
  <sheetFormatPr defaultRowHeight="15" x14ac:dyDescent="0.2"/>
  <cols>
    <col min="1" max="1" width="4" style="3" customWidth="1"/>
    <col min="2" max="3" width="14.42578125" style="3" customWidth="1"/>
    <col min="4" max="4" width="15.85546875" style="3" customWidth="1"/>
    <col min="5" max="5" width="6.28515625" style="3" customWidth="1"/>
    <col min="6" max="8" width="9.7109375" style="74" customWidth="1"/>
    <col min="9" max="9" width="8.7109375" style="3" hidden="1" customWidth="1"/>
    <col min="10" max="10" width="8.710937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63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82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7"/>
      <c r="E2" s="396"/>
      <c r="F2" s="227">
        <v>1</v>
      </c>
      <c r="G2" s="227">
        <v>2</v>
      </c>
      <c r="H2" s="283">
        <v>3</v>
      </c>
      <c r="I2" s="283">
        <v>4</v>
      </c>
      <c r="J2" s="283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15" customHeight="1" x14ac:dyDescent="0.3">
      <c r="A12" s="2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L1:L2"/>
    <mergeCell ref="M1:M2"/>
    <mergeCell ref="A33:J33"/>
    <mergeCell ref="D1:D2"/>
    <mergeCell ref="E1:E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 &amp;R&amp;12Qualifying Round</oddHeader>
    <oddFooter>&amp;L&amp;12Printed &amp;D
Time &amp;T&amp;C&amp;"Arial,Bold Italic"&amp;12 21-34 Male - Scratch Qualifying&amp;R&amp;12Page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29"/>
  <sheetViews>
    <sheetView view="pageLayout" zoomScaleNormal="70" zoomScaleSheetLayoutView="91" workbookViewId="0">
      <selection activeCell="D8" sqref="D8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63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6.5" thickBot="1" x14ac:dyDescent="0.3">
      <c r="A2" s="215"/>
      <c r="B2" s="396"/>
      <c r="C2" s="396"/>
      <c r="D2" s="397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x14ac:dyDescent="0.25">
      <c r="A3" s="4">
        <v>1</v>
      </c>
      <c r="B3" s="256">
        <f>('21-34 Male Scratch Qualifier'!B3)</f>
        <v>0</v>
      </c>
      <c r="C3" s="256">
        <f>('21-34 Male Scratch Qualifier'!C3)</f>
        <v>0</v>
      </c>
      <c r="D3" s="256">
        <f>('21-34 Male Scratch Qualifier'!D3)</f>
        <v>0</v>
      </c>
      <c r="E3" s="256">
        <f>('21-34 Male Scratch Qualifier'!E3)</f>
        <v>0</v>
      </c>
      <c r="F3" s="235"/>
      <c r="G3" s="235"/>
      <c r="H3" s="235"/>
      <c r="I3" s="235">
        <f>SUM(F3:H3)</f>
        <v>0</v>
      </c>
      <c r="J3" s="235">
        <f>SUM(F3:H3)</f>
        <v>0</v>
      </c>
    </row>
    <row r="4" spans="1:10" ht="15.75" x14ac:dyDescent="0.25">
      <c r="A4" s="4">
        <v>2</v>
      </c>
      <c r="B4" s="256">
        <f>('21-34 Male Scratch Qualifier'!B4)</f>
        <v>0</v>
      </c>
      <c r="C4" s="256">
        <f>('21-34 Male Scratch Qualifier'!C4)</f>
        <v>0</v>
      </c>
      <c r="D4" s="256">
        <f>('21-34 Male Scratch Qualifier'!D4)</f>
        <v>0</v>
      </c>
      <c r="E4" s="256">
        <f>('21-34 Male Scratch Qualifier'!E4)</f>
        <v>0</v>
      </c>
      <c r="F4" s="237"/>
      <c r="G4" s="237"/>
      <c r="H4" s="235"/>
      <c r="I4" s="235">
        <f>SUM(F4:H4)</f>
        <v>0</v>
      </c>
      <c r="J4" s="235">
        <f>SUM(F4:H4)</f>
        <v>0</v>
      </c>
    </row>
    <row r="5" spans="1:10" ht="15.75" x14ac:dyDescent="0.25">
      <c r="A5" s="4">
        <v>3</v>
      </c>
      <c r="B5" s="256">
        <f>('21-34 Male Scratch Qualifier'!B5)</f>
        <v>0</v>
      </c>
      <c r="C5" s="256">
        <f>('21-34 Male Scratch Qualifier'!C5)</f>
        <v>0</v>
      </c>
      <c r="D5" s="256">
        <f>('21-34 Male Scratch Qualifier'!D5)</f>
        <v>0</v>
      </c>
      <c r="E5" s="256">
        <f>('21-34 Male Scratch Qualifier'!E5)</f>
        <v>0</v>
      </c>
      <c r="F5" s="28"/>
      <c r="G5" s="28"/>
      <c r="H5" s="164"/>
      <c r="I5" s="235">
        <f>SUM(F5:H5)</f>
        <v>0</v>
      </c>
      <c r="J5" s="235">
        <f>SUM(F5:H5)</f>
        <v>0</v>
      </c>
    </row>
    <row r="6" spans="1:10" ht="15.75" x14ac:dyDescent="0.25">
      <c r="A6" s="4">
        <v>4</v>
      </c>
      <c r="B6" s="256">
        <f>('21-34 Male Scratch Qualifier'!B6)</f>
        <v>0</v>
      </c>
      <c r="C6" s="256">
        <f>('21-34 Male Scratch Qualifier'!C6)</f>
        <v>0</v>
      </c>
      <c r="D6" s="256">
        <f>('21-34 Male Scratch Qualifier'!D6)</f>
        <v>0</v>
      </c>
      <c r="E6" s="256">
        <f>('21-34 Male Scratch Qualifier'!E6)</f>
        <v>0</v>
      </c>
      <c r="F6" s="237"/>
      <c r="G6" s="237"/>
      <c r="H6" s="235"/>
      <c r="I6" s="235">
        <f>SUM(F6:H6)</f>
        <v>0</v>
      </c>
      <c r="J6" s="235">
        <f>SUM(F6:H6)</f>
        <v>0</v>
      </c>
    </row>
    <row r="7" spans="1:10" ht="15.75" x14ac:dyDescent="0.25">
      <c r="A7" s="4">
        <v>5</v>
      </c>
      <c r="B7" s="256">
        <f>('21-34 Male Scratch Qualifier'!B7)</f>
        <v>0</v>
      </c>
      <c r="C7" s="256">
        <f>('21-34 Male Scratch Qualifier'!C7)</f>
        <v>0</v>
      </c>
      <c r="D7" s="256">
        <f>('21-34 Male Scratch Qualifier'!D7)</f>
        <v>0</v>
      </c>
      <c r="E7" s="256">
        <f>('21-34 Male Scratch Qualifier'!E7)</f>
        <v>0</v>
      </c>
      <c r="F7" s="237"/>
      <c r="G7" s="237"/>
      <c r="H7" s="235"/>
      <c r="I7" s="235">
        <f>SUM(F7:H7)</f>
        <v>0</v>
      </c>
      <c r="J7" s="235">
        <f>SUM(F7:H7)</f>
        <v>0</v>
      </c>
    </row>
    <row r="8" spans="1:10" ht="15.75" x14ac:dyDescent="0.25">
      <c r="A8" s="4">
        <v>6</v>
      </c>
      <c r="B8" s="41"/>
      <c r="C8" s="41"/>
      <c r="D8" s="41"/>
      <c r="E8" s="41"/>
      <c r="F8" s="28"/>
      <c r="G8" s="28"/>
      <c r="H8" s="164"/>
      <c r="I8" s="235"/>
      <c r="J8" s="235"/>
    </row>
    <row r="9" spans="1:10" ht="15.75" x14ac:dyDescent="0.25">
      <c r="A9" s="4">
        <v>7</v>
      </c>
      <c r="B9" s="49"/>
      <c r="C9" s="49"/>
      <c r="D9" s="49"/>
      <c r="E9" s="43"/>
      <c r="F9" s="28"/>
      <c r="G9" s="28"/>
      <c r="H9" s="164"/>
      <c r="I9" s="235"/>
      <c r="J9" s="235"/>
    </row>
    <row r="10" spans="1:10" ht="15.75" x14ac:dyDescent="0.25">
      <c r="A10" s="4">
        <v>8</v>
      </c>
      <c r="B10" s="12"/>
      <c r="C10" s="12"/>
      <c r="D10" s="12"/>
      <c r="E10" s="12"/>
      <c r="F10" s="28"/>
      <c r="G10" s="28"/>
      <c r="H10" s="164"/>
      <c r="I10" s="25"/>
      <c r="J10" s="26"/>
    </row>
    <row r="11" spans="1:10" ht="15.75" x14ac:dyDescent="0.25">
      <c r="A11" s="4">
        <v>9</v>
      </c>
      <c r="B11" s="12"/>
      <c r="C11" s="12"/>
      <c r="D11" s="12"/>
      <c r="E11" s="12"/>
      <c r="F11" s="28"/>
      <c r="G11" s="28"/>
      <c r="H11" s="164"/>
      <c r="I11" s="25"/>
      <c r="J11" s="26"/>
    </row>
    <row r="12" spans="1:10" ht="15.75" x14ac:dyDescent="0.25">
      <c r="A12" s="4">
        <v>10</v>
      </c>
      <c r="B12" s="12"/>
      <c r="C12" s="12"/>
      <c r="D12" s="12"/>
      <c r="E12" s="12"/>
      <c r="F12" s="28"/>
      <c r="G12" s="28"/>
      <c r="H12" s="164"/>
      <c r="I12" s="25"/>
      <c r="J12" s="26"/>
    </row>
    <row r="13" spans="1:10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6.5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6.5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5.75" x14ac:dyDescent="0.25">
      <c r="A27" s="97" t="s">
        <v>9</v>
      </c>
      <c r="B27" s="29">
        <f>('21-34 Male Scratch Finals'!B3:B3)</f>
        <v>0</v>
      </c>
      <c r="C27" s="30">
        <f>('21-34 Male Scratch Finals'!C3:C3)</f>
        <v>0</v>
      </c>
      <c r="D27" s="30">
        <f>('21-34 Male Scratch Finals'!D3:D3)</f>
        <v>0</v>
      </c>
      <c r="E27" s="30">
        <f>('21-34 Male Scratch Finals'!E3:E3)</f>
        <v>0</v>
      </c>
      <c r="F27" s="30">
        <f>('21-34 Male Scratch Finals'!F3:F3)</f>
        <v>0</v>
      </c>
      <c r="G27" s="30">
        <f>('21-34 Male Scratch Finals'!G3:G3)</f>
        <v>0</v>
      </c>
      <c r="H27" s="30">
        <f>('21-34 Male Scratch Finals'!H3:H3)</f>
        <v>0</v>
      </c>
      <c r="I27" s="30">
        <f>('21-34 Male Scratch Finals'!I3:I3)</f>
        <v>0</v>
      </c>
      <c r="J27" s="45">
        <f>('21-34 Male Scratch Finals'!J3:J3)</f>
        <v>0</v>
      </c>
    </row>
    <row r="28" spans="1:10" ht="15.75" x14ac:dyDescent="0.25">
      <c r="A28" s="98" t="s">
        <v>10</v>
      </c>
      <c r="B28" s="32">
        <f>('21-34 Male Scratch Finals'!B4:B4)</f>
        <v>0</v>
      </c>
      <c r="C28" s="33">
        <f>('21-34 Male Scratch Finals'!C4:C4)</f>
        <v>0</v>
      </c>
      <c r="D28" s="33">
        <f>('21-34 Male Scratch Finals'!D4:D4)</f>
        <v>0</v>
      </c>
      <c r="E28" s="33">
        <f>('21-34 Male Scratch Finals'!E4:E4)</f>
        <v>0</v>
      </c>
      <c r="F28" s="33">
        <f>('21-34 Male Scratch Finals'!F4:F4)</f>
        <v>0</v>
      </c>
      <c r="G28" s="33">
        <f>('21-34 Male Scratch Finals'!G4:G4)</f>
        <v>0</v>
      </c>
      <c r="H28" s="33">
        <f>('21-34 Male Scratch Finals'!H4:H4)</f>
        <v>0</v>
      </c>
      <c r="I28" s="33">
        <f>('21-34 Male Scratch Finals'!I4:I4)</f>
        <v>0</v>
      </c>
      <c r="J28" s="35">
        <f>('21-34 Male Scratch Finals'!J4:J4)</f>
        <v>0</v>
      </c>
    </row>
    <row r="29" spans="1:10" ht="16.5" thickBot="1" x14ac:dyDescent="0.3">
      <c r="A29" s="99" t="s">
        <v>11</v>
      </c>
      <c r="B29" s="36">
        <f>('21-34 Male Scratch Finals'!B5:B5)</f>
        <v>0</v>
      </c>
      <c r="C29" s="37">
        <f>('21-34 Male Scratch Finals'!C5:C5)</f>
        <v>0</v>
      </c>
      <c r="D29" s="37">
        <f>('21-34 Male Scratch Finals'!D5:D5)</f>
        <v>0</v>
      </c>
      <c r="E29" s="37">
        <f>('21-34 Male Scratch Finals'!E5:E5)</f>
        <v>0</v>
      </c>
      <c r="F29" s="37">
        <f>('21-34 Male Scratch Finals'!F5:F5)</f>
        <v>0</v>
      </c>
      <c r="G29" s="37">
        <f>('21-34 Male Scratch Finals'!G5:G5)</f>
        <v>0</v>
      </c>
      <c r="H29" s="37">
        <f>('21-34 Male Scratch Finals'!H5:H5)</f>
        <v>0</v>
      </c>
      <c r="I29" s="37">
        <f>('21-34 Male Scratch Finals'!I5:I5)</f>
        <v>0</v>
      </c>
      <c r="J29" s="38">
        <f>('21-34 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21-34 Male - Scratch Finals&amp;R&amp;12Page &amp;P</oddFooter>
  </headerFooter>
  <ignoredErrors>
    <ignoredError sqref="B27:J29" emptyCellReference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D13" sqref="D13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>
        <v>210</v>
      </c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0</v>
      </c>
      <c r="R3" s="241">
        <f>+Q3+P3</f>
        <v>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>
        <f>+Q4+P4</f>
        <v>0</v>
      </c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>
        <f>+Q5+P5</f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>
        <f>+Q6+P6</f>
        <v>0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>
        <f>+Q7+P7</f>
        <v>0</v>
      </c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Results</oddHeader>
    <oddFooter>&amp;L&amp;12Printed &amp;D
Time &amp;T&amp;C&amp;"Arial,Bold Italic"&amp;12 95-99 Female&amp;R&amp;12Page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="115" zoomScaleNormal="100" zoomScalePageLayoutView="115" workbookViewId="0">
      <selection activeCell="B29" sqref="B29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>
        <f>('95-99 Female Hdcp Qualifier'!B3)</f>
        <v>0</v>
      </c>
      <c r="C3" s="233">
        <f>('95-99 Female Hdcp Qualifier'!C3)</f>
        <v>0</v>
      </c>
      <c r="D3" s="233">
        <f>('95-99 Female Hdcp Qualifier'!D3)</f>
        <v>0</v>
      </c>
      <c r="E3" s="233">
        <f>('95-99 Female Hdcp Qualifier'!E3)</f>
        <v>0</v>
      </c>
      <c r="F3" s="233">
        <f>('95-99 Female Hdcp Qualifier'!F3)</f>
        <v>210</v>
      </c>
      <c r="G3" s="164">
        <f>('95-99 Female Hdcp Qualifier'!G3)</f>
        <v>0</v>
      </c>
      <c r="H3" s="164">
        <f>('95-99 Female Hdcp Qualifier'!H3)</f>
        <v>0</v>
      </c>
      <c r="I3" s="164">
        <f>('95-99 Female Hdcp Qualifier'!I3)</f>
        <v>0</v>
      </c>
      <c r="J3" s="15">
        <f>SUM(G3:I3)</f>
        <v>0</v>
      </c>
      <c r="K3" s="40"/>
      <c r="L3" s="274"/>
      <c r="M3" s="40"/>
      <c r="N3" s="241">
        <f>ROUNDDOWN((210-F3)*0.8,0)*3</f>
        <v>0</v>
      </c>
      <c r="O3" s="306">
        <f>SUM(J3:N3)</f>
        <v>0</v>
      </c>
    </row>
    <row r="4" spans="1:15" ht="15.75" x14ac:dyDescent="0.25">
      <c r="A4" s="4">
        <v>2</v>
      </c>
      <c r="B4" s="233">
        <f>('95-99 Female Hdcp Qualifier'!B4)</f>
        <v>0</v>
      </c>
      <c r="C4" s="233">
        <f>('95-99 Female Hdcp Qualifier'!C4)</f>
        <v>0</v>
      </c>
      <c r="D4" s="233">
        <f>('95-99 Female Hdcp Qualifier'!D4)</f>
        <v>0</v>
      </c>
      <c r="E4" s="233">
        <f>('95-99 Female Hdcp Qualifier'!E4)</f>
        <v>0</v>
      </c>
      <c r="F4" s="233">
        <f>('95-99 Female Hdcp Qualifier'!F4)</f>
        <v>210</v>
      </c>
      <c r="G4" s="164">
        <f>('95-99 Female Hdcp Qualifier'!G4)</f>
        <v>0</v>
      </c>
      <c r="H4" s="164">
        <f>('95-99 Female Hdcp Qualifier'!H4)</f>
        <v>0</v>
      </c>
      <c r="I4" s="164">
        <f>('95-99 Female Hdcp Qualifier'!I4)</f>
        <v>0</v>
      </c>
      <c r="J4" s="280">
        <f>SUM(G4:I4)</f>
        <v>0</v>
      </c>
      <c r="K4" s="51"/>
      <c r="L4" s="279"/>
      <c r="M4" s="51"/>
      <c r="N4" s="241">
        <f>ROUNDDOWN((210-F4)*0.8,0)*3</f>
        <v>0</v>
      </c>
      <c r="O4" s="131">
        <f>SUM(J4:N4)</f>
        <v>0</v>
      </c>
    </row>
    <row r="5" spans="1:15" ht="15.75" x14ac:dyDescent="0.25">
      <c r="A5" s="4">
        <v>3</v>
      </c>
      <c r="B5" s="233">
        <f>('95-99 Female Hdcp Qualifier'!B5)</f>
        <v>0</v>
      </c>
      <c r="C5" s="233">
        <f>('95-99 Female Hdcp Qualifier'!C5)</f>
        <v>0</v>
      </c>
      <c r="D5" s="233">
        <f>('95-99 Female Hdcp Qualifier'!D5)</f>
        <v>0</v>
      </c>
      <c r="E5" s="233">
        <f>('95-99 Female Hdcp Qualifier'!E5)</f>
        <v>0</v>
      </c>
      <c r="F5" s="233">
        <f>('95-99 Female Hdcp Qualifier'!F5)</f>
        <v>210</v>
      </c>
      <c r="G5" s="164">
        <f>('95-99 Female Hdcp Qualifier'!G5)</f>
        <v>0</v>
      </c>
      <c r="H5" s="164">
        <f>('95-99 Female Hdcp Qualifier'!H5)</f>
        <v>0</v>
      </c>
      <c r="I5" s="164">
        <f>('95-99 Female Hdcp Qualifier'!I5)</f>
        <v>0</v>
      </c>
      <c r="J5" s="280">
        <f>SUM(G5:I5)</f>
        <v>0</v>
      </c>
      <c r="K5" s="128"/>
      <c r="L5" s="212"/>
      <c r="M5" s="129"/>
      <c r="N5" s="241">
        <f>ROUNDDOWN((210-F5)*0.8,0)*3</f>
        <v>0</v>
      </c>
      <c r="O5" s="131">
        <f>SUM(J5:N5)</f>
        <v>0</v>
      </c>
    </row>
    <row r="6" spans="1:15" ht="15.75" x14ac:dyDescent="0.25">
      <c r="A6" s="4">
        <v>4</v>
      </c>
      <c r="B6" s="233">
        <f>('95-99 Female Hdcp Qualifier'!B6)</f>
        <v>0</v>
      </c>
      <c r="C6" s="233">
        <f>('95-99 Female Hdcp Qualifier'!C6)</f>
        <v>0</v>
      </c>
      <c r="D6" s="233">
        <f>('95-99 Female Hdcp Qualifier'!D6)</f>
        <v>0</v>
      </c>
      <c r="E6" s="233">
        <f>('95-99 Female Hdcp Qualifier'!E6)</f>
        <v>0</v>
      </c>
      <c r="F6" s="233">
        <f>('95-99 Female Hdcp Qualifier'!F6)</f>
        <v>210</v>
      </c>
      <c r="G6" s="164">
        <f>('95-99 Female Hdcp Qualifier'!G6)</f>
        <v>0</v>
      </c>
      <c r="H6" s="164">
        <f>('95-99 Female Hdcp Qualifier'!H6)</f>
        <v>0</v>
      </c>
      <c r="I6" s="164">
        <f>('95-99 Female Hdcp Qualifier'!I6)</f>
        <v>0</v>
      </c>
      <c r="J6" s="280">
        <f>SUM(G6:I6)</f>
        <v>0</v>
      </c>
      <c r="K6" s="51"/>
      <c r="L6" s="213"/>
      <c r="M6" s="13"/>
      <c r="N6" s="241">
        <f>ROUNDDOWN((210-F6)*0.8,0)*3</f>
        <v>0</v>
      </c>
      <c r="O6" s="131">
        <f>SUM(J6:N6)</f>
        <v>0</v>
      </c>
    </row>
    <row r="7" spans="1:15" ht="15.75" x14ac:dyDescent="0.25">
      <c r="A7" s="4">
        <v>5</v>
      </c>
      <c r="B7" s="233">
        <f>('95-99 Female Hdcp Qualifier'!B7)</f>
        <v>0</v>
      </c>
      <c r="C7" s="233">
        <f>('95-99 Female Hdcp Qualifier'!C7)</f>
        <v>0</v>
      </c>
      <c r="D7" s="233">
        <f>('95-99 Female Hdcp Qualifier'!D7)</f>
        <v>0</v>
      </c>
      <c r="E7" s="233">
        <f>('95-99 Female Hdcp Qualifier'!E7)</f>
        <v>0</v>
      </c>
      <c r="F7" s="233">
        <f>('95-99 Female Hdcp Qualifier'!F7)</f>
        <v>210</v>
      </c>
      <c r="G7" s="164">
        <f>('95-99 Female Hdcp Qualifier'!G7)</f>
        <v>0</v>
      </c>
      <c r="H7" s="164">
        <f>('95-99 Female Hdcp Qualifier'!H7)</f>
        <v>0</v>
      </c>
      <c r="I7" s="164">
        <f>('95-99 Female Hdcp Qualifier'!I7)</f>
        <v>0</v>
      </c>
      <c r="J7" s="280">
        <f>SUM(G7:I7)</f>
        <v>0</v>
      </c>
      <c r="K7" s="128"/>
      <c r="L7" s="212"/>
      <c r="M7" s="129"/>
      <c r="N7" s="241">
        <f>ROUNDDOWN((210-F7)*0.8,0)*3</f>
        <v>0</v>
      </c>
      <c r="O7" s="131">
        <f>SUM(J7:N7)</f>
        <v>0</v>
      </c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('95-99 Female Hdcp Finals'!B3:B3)</f>
        <v>0</v>
      </c>
      <c r="C27" s="319">
        <f>('95-99 Female Hdcp Finals'!C3:C3)</f>
        <v>0</v>
      </c>
      <c r="D27" s="319">
        <f>('95-99 Female Hdcp Finals'!D3:D3)</f>
        <v>0</v>
      </c>
      <c r="E27" s="319">
        <f>('95-99 Female Hdcp Finals'!E3:E3)</f>
        <v>0</v>
      </c>
      <c r="F27" s="319">
        <f>('95-99 Female Hdcp Finals'!F3:F3)</f>
        <v>210</v>
      </c>
      <c r="G27" s="319">
        <f>('95-99 Female Hdcp Finals'!G3:G3)</f>
        <v>0</v>
      </c>
      <c r="H27" s="319">
        <f>('95-99 Female Hdcp Finals'!H3:H3)</f>
        <v>0</v>
      </c>
      <c r="I27" s="319">
        <f>('95-99 Female Hdcp Finals'!I3:I3)</f>
        <v>0</v>
      </c>
      <c r="J27" s="319">
        <f>('95-99 Female Hdcp Finals'!J3:J3)</f>
        <v>0</v>
      </c>
      <c r="K27" s="319">
        <f>('95-99 Female Hdcp Finals'!K3:K3)</f>
        <v>0</v>
      </c>
      <c r="L27" s="319">
        <f>('95-99 Female Hdcp Finals'!L3:L3)</f>
        <v>0</v>
      </c>
      <c r="M27" s="319">
        <f>('95-99 Female Hdcp Finals'!M3:M3)</f>
        <v>0</v>
      </c>
      <c r="N27" s="319">
        <f>('95-99 Female Hdcp Finals'!N3:N3)</f>
        <v>0</v>
      </c>
      <c r="O27" s="319">
        <f>('95-99 Female Hdcp Finals'!O3:O3)</f>
        <v>0</v>
      </c>
    </row>
    <row r="28" spans="1:15" ht="15.75" x14ac:dyDescent="0.25">
      <c r="A28" s="98" t="s">
        <v>10</v>
      </c>
      <c r="B28" s="32">
        <f>('95-99 Female Hdcp Finals'!B4:B4)</f>
        <v>0</v>
      </c>
      <c r="C28" s="32">
        <f>('95-99 Female Hdcp Finals'!C4:C4)</f>
        <v>0</v>
      </c>
      <c r="D28" s="32">
        <f>('95-99 Female Hdcp Finals'!D4:D4)</f>
        <v>0</v>
      </c>
      <c r="E28" s="32">
        <f>('95-99 Female Hdcp Finals'!E4:E4)</f>
        <v>0</v>
      </c>
      <c r="F28" s="32">
        <f>('95-99 Female Hdcp Finals'!F4:F4)</f>
        <v>210</v>
      </c>
      <c r="G28" s="32">
        <f>('95-99 Female Hdcp Finals'!G4:G4)</f>
        <v>0</v>
      </c>
      <c r="H28" s="32">
        <f>('95-99 Female Hdcp Finals'!H4:H4)</f>
        <v>0</v>
      </c>
      <c r="I28" s="32">
        <f>('95-99 Female Hdcp Finals'!I4:I4)</f>
        <v>0</v>
      </c>
      <c r="J28" s="32">
        <f>('95-99 Female Hdcp Finals'!J4:J4)</f>
        <v>0</v>
      </c>
      <c r="K28" s="32">
        <f>('95-99 Female Hdcp Finals'!K4:K4)</f>
        <v>0</v>
      </c>
      <c r="L28" s="32">
        <f>('95-99 Female Hdcp Finals'!L4:L4)</f>
        <v>0</v>
      </c>
      <c r="M28" s="32">
        <f>('95-99 Female Hdcp Finals'!M4:M4)</f>
        <v>0</v>
      </c>
      <c r="N28" s="32">
        <f>('95-99 Female Hdcp Finals'!N4:N4)</f>
        <v>0</v>
      </c>
      <c r="O28" s="32">
        <f>('95-99 Female Hdcp Finals'!O4:O4)</f>
        <v>0</v>
      </c>
    </row>
    <row r="29" spans="1:15" ht="16.5" thickBot="1" x14ac:dyDescent="0.3">
      <c r="A29" s="99" t="s">
        <v>11</v>
      </c>
      <c r="B29" s="36">
        <f>('95-99 Female Hdcp Finals'!B5:B5)</f>
        <v>0</v>
      </c>
      <c r="C29" s="36">
        <f>('95-99 Female Hdcp Finals'!C5:C5)</f>
        <v>0</v>
      </c>
      <c r="D29" s="36">
        <f>('95-99 Female Hdcp Finals'!D5:D5)</f>
        <v>0</v>
      </c>
      <c r="E29" s="36">
        <f>('95-99 Female Hdcp Finals'!E5:E5)</f>
        <v>0</v>
      </c>
      <c r="F29" s="36">
        <f>('95-99 Female Hdcp Finals'!F5:F5)</f>
        <v>210</v>
      </c>
      <c r="G29" s="36">
        <f>('95-99 Female Hdcp Finals'!G5:G5)</f>
        <v>0</v>
      </c>
      <c r="H29" s="36">
        <f>('95-99 Female Hdcp Finals'!H5:H5)</f>
        <v>0</v>
      </c>
      <c r="I29" s="36">
        <f>('95-99 Female Hdcp Finals'!I5:I5)</f>
        <v>0</v>
      </c>
      <c r="J29" s="36">
        <f>('95-99 Female Hdcp Finals'!J5:J5)</f>
        <v>0</v>
      </c>
      <c r="K29" s="36">
        <f>('95-99 Female Hdcp Finals'!K5:K5)</f>
        <v>0</v>
      </c>
      <c r="L29" s="36">
        <f>('95-99 Female Hdcp Finals'!L5:L5)</f>
        <v>0</v>
      </c>
      <c r="M29" s="36">
        <f>('95-99 Female Hdcp Finals'!M5:M5)</f>
        <v>0</v>
      </c>
      <c r="N29" s="36">
        <f>('95-99 Female Hdcp Finals'!N5:N5)</f>
        <v>0</v>
      </c>
      <c r="O29" s="36">
        <f>('95-99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95-99 Female&amp;R&amp;12Page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D13" sqref="D13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/>
      <c r="G3" s="164"/>
      <c r="H3" s="164"/>
      <c r="I3" s="164"/>
      <c r="J3" s="251"/>
      <c r="K3" s="241"/>
      <c r="L3" s="241"/>
      <c r="M3" s="241"/>
      <c r="N3" s="277"/>
      <c r="O3" s="296"/>
      <c r="P3" s="307"/>
      <c r="Q3" s="241"/>
      <c r="R3" s="241"/>
    </row>
    <row r="4" spans="1:18" s="27" customFormat="1" ht="15.75" x14ac:dyDescent="0.25">
      <c r="A4" s="4">
        <v>2</v>
      </c>
      <c r="B4" s="244"/>
      <c r="C4" s="244"/>
      <c r="D4" s="293"/>
      <c r="E4" s="244"/>
      <c r="F4" s="244"/>
      <c r="G4" s="164"/>
      <c r="H4" s="164"/>
      <c r="I4" s="164"/>
      <c r="J4" s="234"/>
      <c r="K4" s="252"/>
      <c r="L4" s="252"/>
      <c r="M4" s="252"/>
      <c r="N4" s="42"/>
      <c r="O4" s="49"/>
      <c r="P4" s="287"/>
      <c r="Q4" s="241"/>
      <c r="R4" s="241"/>
    </row>
    <row r="5" spans="1:18" s="27" customFormat="1" ht="15.75" x14ac:dyDescent="0.25">
      <c r="A5" s="4">
        <v>3</v>
      </c>
      <c r="B5" s="233"/>
      <c r="C5" s="233"/>
      <c r="D5" s="233"/>
      <c r="E5" s="233"/>
      <c r="F5" s="233"/>
      <c r="G5" s="233"/>
      <c r="H5" s="233"/>
      <c r="I5" s="233"/>
      <c r="J5" s="234"/>
      <c r="K5" s="241"/>
      <c r="L5" s="241"/>
      <c r="M5" s="241"/>
      <c r="N5" s="42"/>
      <c r="O5" s="49"/>
      <c r="P5" s="287"/>
      <c r="Q5" s="241"/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/>
      <c r="G6" s="233"/>
      <c r="H6" s="233"/>
      <c r="I6" s="233"/>
      <c r="J6" s="234"/>
      <c r="K6" s="241"/>
      <c r="L6" s="241"/>
      <c r="M6" s="241"/>
      <c r="N6" s="42"/>
      <c r="O6" s="49"/>
      <c r="P6" s="287"/>
      <c r="Q6" s="241"/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55-59 Female&amp;R&amp;12Page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zoomScaleSheetLayoutView="78" workbookViewId="0">
      <selection activeCell="F9" sqref="F9"/>
    </sheetView>
  </sheetViews>
  <sheetFormatPr defaultRowHeight="15" x14ac:dyDescent="0.2"/>
  <cols>
    <col min="1" max="1" width="4" style="3" customWidth="1"/>
    <col min="2" max="3" width="14.42578125" style="3" customWidth="1"/>
    <col min="4" max="4" width="15.85546875" style="3" customWidth="1"/>
    <col min="5" max="5" width="6.28515625" style="3" customWidth="1"/>
    <col min="6" max="8" width="9.7109375" style="74" customWidth="1"/>
    <col min="9" max="9" width="8.7109375" style="3" hidden="1" customWidth="1"/>
    <col min="10" max="10" width="8.710937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82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83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16.5" customHeight="1" x14ac:dyDescent="0.3">
      <c r="A12" s="2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honeticPr fontId="25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Games&amp;R&amp;12Qualifying Round</oddHeader>
    <oddFooter>&amp;L&amp;12Printed &amp;D
Time &amp;T&amp;C&amp;"Arial,Bold Italic"&amp;12 35-54 Female - Scratch Qualifying&amp;R&amp;12Page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29"/>
  <sheetViews>
    <sheetView view="pageLayout" zoomScaleNormal="100" zoomScaleSheetLayoutView="91" workbookViewId="0">
      <selection activeCell="C14" sqref="C14"/>
    </sheetView>
  </sheetViews>
  <sheetFormatPr defaultRowHeight="15" x14ac:dyDescent="0.2"/>
  <cols>
    <col min="1" max="1" width="9.28515625" style="3" customWidth="1"/>
    <col min="2" max="2" width="15.85546875" style="3" customWidth="1"/>
    <col min="3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8" t="s">
        <v>4</v>
      </c>
      <c r="F1" s="226" t="s">
        <v>5</v>
      </c>
      <c r="G1" s="226" t="s">
        <v>5</v>
      </c>
      <c r="H1" s="226" t="s">
        <v>5</v>
      </c>
      <c r="I1" s="410" t="s">
        <v>2</v>
      </c>
      <c r="J1" s="367" t="s">
        <v>3</v>
      </c>
    </row>
    <row r="2" spans="1:10" ht="16.5" thickBot="1" x14ac:dyDescent="0.3">
      <c r="A2" s="215"/>
      <c r="B2" s="396"/>
      <c r="C2" s="396"/>
      <c r="D2" s="396"/>
      <c r="E2" s="409"/>
      <c r="F2" s="227">
        <v>1</v>
      </c>
      <c r="G2" s="227">
        <v>2</v>
      </c>
      <c r="H2" s="227">
        <v>3</v>
      </c>
      <c r="I2" s="411"/>
      <c r="J2" s="386"/>
    </row>
    <row r="3" spans="1:10" ht="15.75" x14ac:dyDescent="0.25">
      <c r="A3" s="4">
        <v>1</v>
      </c>
      <c r="B3" s="299">
        <f>('35-54 Female Scratch Qualifier'!B3)</f>
        <v>0</v>
      </c>
      <c r="C3" s="299">
        <f>('35-54 Female Scratch Qualifier'!C3)</f>
        <v>0</v>
      </c>
      <c r="D3" s="299">
        <f>('35-54 Female Scratch Qualifier'!D3)</f>
        <v>0</v>
      </c>
      <c r="E3" s="299">
        <f>('35-54 Female Scratch Qualifier'!E3)</f>
        <v>0</v>
      </c>
      <c r="F3" s="235"/>
      <c r="G3" s="235"/>
      <c r="H3" s="235"/>
      <c r="I3" s="235">
        <f>SUM(F3:H3)</f>
        <v>0</v>
      </c>
      <c r="J3" s="235">
        <f>SUM(F3:H3)</f>
        <v>0</v>
      </c>
    </row>
    <row r="4" spans="1:10" ht="15.75" x14ac:dyDescent="0.25">
      <c r="A4" s="4">
        <v>2</v>
      </c>
      <c r="B4" s="232">
        <f>('35-54 Female Scratch Qualifier'!B4)</f>
        <v>0</v>
      </c>
      <c r="C4" s="232">
        <f>('35-54 Female Scratch Qualifier'!C4)</f>
        <v>0</v>
      </c>
      <c r="D4" s="232">
        <f>('35-54 Female Scratch Qualifier'!D4)</f>
        <v>0</v>
      </c>
      <c r="E4" s="232">
        <f>('35-54 Female Scratch Qualifier'!E4)</f>
        <v>0</v>
      </c>
      <c r="F4" s="237"/>
      <c r="G4" s="237"/>
      <c r="H4" s="235"/>
      <c r="I4" s="235">
        <f>SUM(F4:H4)</f>
        <v>0</v>
      </c>
      <c r="J4" s="235">
        <f>SUM(F4:H4)</f>
        <v>0</v>
      </c>
    </row>
    <row r="5" spans="1:10" ht="15.75" x14ac:dyDescent="0.25">
      <c r="A5" s="4">
        <v>3</v>
      </c>
      <c r="B5" s="303">
        <f>('35-54 Female Scratch Qualifier'!B5)</f>
        <v>0</v>
      </c>
      <c r="C5" s="300">
        <f>('35-54 Female Scratch Qualifier'!C5)</f>
        <v>0</v>
      </c>
      <c r="D5" s="300">
        <f>('35-54 Female Scratch Qualifier'!D5)</f>
        <v>0</v>
      </c>
      <c r="E5" s="232">
        <f>('35-54 Female Scratch Qualifier'!E5)</f>
        <v>0</v>
      </c>
      <c r="F5" s="95"/>
      <c r="G5" s="95"/>
      <c r="H5" s="25"/>
      <c r="I5" s="235">
        <f>SUM(F5:H5)</f>
        <v>0</v>
      </c>
      <c r="J5" s="235">
        <f>SUM(F5:H5)</f>
        <v>0</v>
      </c>
    </row>
    <row r="6" spans="1:10" ht="15.75" x14ac:dyDescent="0.25">
      <c r="A6" s="4">
        <v>4</v>
      </c>
      <c r="B6" s="232">
        <f>('35-54 Female Scratch Qualifier'!B6)</f>
        <v>0</v>
      </c>
      <c r="C6" s="232">
        <f>('35-54 Female Scratch Qualifier'!C6)</f>
        <v>0</v>
      </c>
      <c r="D6" s="232">
        <f>('35-54 Female Scratch Qualifier'!D6)</f>
        <v>0</v>
      </c>
      <c r="E6" s="232">
        <f>('35-54 Female Scratch Qualifier'!E6)</f>
        <v>0</v>
      </c>
      <c r="F6" s="95"/>
      <c r="G6" s="95"/>
      <c r="H6" s="25"/>
      <c r="I6" s="235">
        <f>SUM(F6:H6)</f>
        <v>0</v>
      </c>
      <c r="J6" s="235">
        <f>SUM(F6:H6)</f>
        <v>0</v>
      </c>
    </row>
    <row r="7" spans="1:10" ht="15.75" x14ac:dyDescent="0.25">
      <c r="A7" s="4">
        <v>5</v>
      </c>
      <c r="B7" s="300">
        <f>('35-54 Female Scratch Qualifier'!B7)</f>
        <v>0</v>
      </c>
      <c r="C7" s="300">
        <f>('35-54 Female Scratch Qualifier'!C7)</f>
        <v>0</v>
      </c>
      <c r="D7" s="300">
        <f>('35-54 Female Scratch Qualifier'!D7)</f>
        <v>0</v>
      </c>
      <c r="E7" s="300">
        <f>('35-54 Female Scratch Qualifier'!E7)</f>
        <v>0</v>
      </c>
      <c r="F7" s="28"/>
      <c r="G7" s="28"/>
      <c r="H7" s="164"/>
      <c r="I7" s="235">
        <f>SUM(F7:H7)</f>
        <v>0</v>
      </c>
      <c r="J7" s="235">
        <f>SUM(F7:H7)</f>
        <v>0</v>
      </c>
    </row>
    <row r="8" spans="1:10" ht="15.75" x14ac:dyDescent="0.25">
      <c r="A8" s="4">
        <v>6</v>
      </c>
      <c r="B8" s="12"/>
      <c r="C8" s="12"/>
      <c r="D8" s="12"/>
      <c r="E8" s="12"/>
      <c r="F8" s="28"/>
      <c r="G8" s="28"/>
      <c r="H8" s="164"/>
      <c r="I8" s="25"/>
      <c r="J8" s="26"/>
    </row>
    <row r="9" spans="1:10" ht="15.75" x14ac:dyDescent="0.25">
      <c r="A9" s="4">
        <v>7</v>
      </c>
      <c r="B9" s="12"/>
      <c r="C9" s="12"/>
      <c r="D9" s="12"/>
      <c r="E9" s="12"/>
      <c r="F9" s="28"/>
      <c r="G9" s="28"/>
      <c r="H9" s="164"/>
      <c r="I9" s="25"/>
      <c r="J9" s="26"/>
    </row>
    <row r="10" spans="1:10" ht="15.75" x14ac:dyDescent="0.25">
      <c r="A10" s="4">
        <v>8</v>
      </c>
      <c r="B10" s="12"/>
      <c r="C10" s="12"/>
      <c r="D10" s="12"/>
      <c r="E10" s="12"/>
      <c r="F10" s="28"/>
      <c r="G10" s="28"/>
      <c r="H10" s="164"/>
      <c r="I10" s="25"/>
      <c r="J10" s="26"/>
    </row>
    <row r="11" spans="1:10" ht="15.75" x14ac:dyDescent="0.25">
      <c r="A11" s="4">
        <v>9</v>
      </c>
      <c r="B11" s="12"/>
      <c r="C11" s="12"/>
      <c r="D11" s="12"/>
      <c r="E11" s="12"/>
      <c r="F11" s="28"/>
      <c r="G11" s="28"/>
      <c r="H11" s="164"/>
      <c r="I11" s="25"/>
      <c r="J11" s="26"/>
    </row>
    <row r="12" spans="1:10" ht="15.75" x14ac:dyDescent="0.25">
      <c r="A12" s="4">
        <v>10</v>
      </c>
      <c r="B12" s="12"/>
      <c r="C12" s="12"/>
      <c r="D12" s="12"/>
      <c r="E12" s="12"/>
      <c r="F12" s="28"/>
      <c r="G12" s="28"/>
      <c r="H12" s="164"/>
      <c r="I12" s="25"/>
      <c r="J12" s="26"/>
    </row>
    <row r="13" spans="1:10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6.5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6.5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5.75" x14ac:dyDescent="0.25">
      <c r="A27" s="97" t="s">
        <v>9</v>
      </c>
      <c r="B27" s="29">
        <f>('35-54 Female Scratch Finals'!B3:B3)</f>
        <v>0</v>
      </c>
      <c r="C27" s="30">
        <f>('35-54 Female Scratch Finals'!C3:C3)</f>
        <v>0</v>
      </c>
      <c r="D27" s="30">
        <f>('35-54 Female Scratch Finals'!D3:D3)</f>
        <v>0</v>
      </c>
      <c r="E27" s="30">
        <f>('35-54 Female Scratch Finals'!E3:E3)</f>
        <v>0</v>
      </c>
      <c r="F27" s="30">
        <f>('35-54 Female Scratch Finals'!F3:F3)</f>
        <v>0</v>
      </c>
      <c r="G27" s="30">
        <f>('35-54 Female Scratch Finals'!G3:G3)</f>
        <v>0</v>
      </c>
      <c r="H27" s="30">
        <f>('35-54 Female Scratch Finals'!H3:H3)</f>
        <v>0</v>
      </c>
      <c r="I27" s="30">
        <f>('35-54 Female Scratch Finals'!I3:I3)</f>
        <v>0</v>
      </c>
      <c r="J27" s="45">
        <f>('35-54 Female Scratch Finals'!J3:J3)</f>
        <v>0</v>
      </c>
    </row>
    <row r="28" spans="1:10" ht="15.75" x14ac:dyDescent="0.25">
      <c r="A28" s="98" t="s">
        <v>10</v>
      </c>
      <c r="B28" s="32">
        <f>('35-54 Female Scratch Finals'!B4:B4)</f>
        <v>0</v>
      </c>
      <c r="C28" s="33">
        <f>('35-54 Female Scratch Finals'!C4:C4)</f>
        <v>0</v>
      </c>
      <c r="D28" s="33">
        <f>('35-54 Female Scratch Finals'!D4:D4)</f>
        <v>0</v>
      </c>
      <c r="E28" s="33">
        <f>('35-54 Female Scratch Finals'!E4:E4)</f>
        <v>0</v>
      </c>
      <c r="F28" s="33">
        <f>('35-54 Female Scratch Finals'!F4:F4)</f>
        <v>0</v>
      </c>
      <c r="G28" s="33">
        <f>('35-54 Female Scratch Finals'!G4:G4)</f>
        <v>0</v>
      </c>
      <c r="H28" s="33">
        <f>('35-54 Female Scratch Finals'!H4:H4)</f>
        <v>0</v>
      </c>
      <c r="I28" s="33">
        <f>('35-54 Female Scratch Finals'!I4:I4)</f>
        <v>0</v>
      </c>
      <c r="J28" s="35">
        <f>('35-54 Female Scratch Finals'!J4:J4)</f>
        <v>0</v>
      </c>
    </row>
    <row r="29" spans="1:10" ht="16.5" thickBot="1" x14ac:dyDescent="0.3">
      <c r="A29" s="99" t="s">
        <v>11</v>
      </c>
      <c r="B29" s="36">
        <f>('35-54 Female Scratch Finals'!B5:B5)</f>
        <v>0</v>
      </c>
      <c r="C29" s="37">
        <f>('35-54 Female Scratch Finals'!C5:C5)</f>
        <v>0</v>
      </c>
      <c r="D29" s="37">
        <f>('35-54 Female Scratch Finals'!D5:D5)</f>
        <v>0</v>
      </c>
      <c r="E29" s="37">
        <f>('35-54 Female Scratch Finals'!E5:E5)</f>
        <v>0</v>
      </c>
      <c r="F29" s="37">
        <f>('35-54 Female Scratch Finals'!F5:F5)</f>
        <v>0</v>
      </c>
      <c r="G29" s="37">
        <f>('35-54 Female Scratch Finals'!G5:G5)</f>
        <v>0</v>
      </c>
      <c r="H29" s="37">
        <f>('35-54 Female Scratch Finals'!H5:H5)</f>
        <v>0</v>
      </c>
      <c r="I29" s="37">
        <f>('35-54 Female Scratch Finals'!I5:I5)</f>
        <v>0</v>
      </c>
      <c r="J29" s="38">
        <f>('35-54 Female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35-54 Female - Scratch Finals&amp;R&amp;12Page &amp;P</oddFooter>
  </headerFooter>
  <ignoredErrors>
    <ignoredError sqref="B27:J29" emptyCellReference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D16" sqref="D16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>
        <v>210</v>
      </c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0</v>
      </c>
      <c r="R3" s="241">
        <f>+Q3+P3</f>
        <v>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>
        <f>+Q4+P4</f>
        <v>0</v>
      </c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>
        <f>+Q5+P5</f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>
        <f>+Q6+P6</f>
        <v>0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>
        <f>+Q7+P7</f>
        <v>0</v>
      </c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95-99 Male&amp;R&amp;12Page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="115" zoomScaleNormal="100" zoomScalePageLayoutView="115" workbookViewId="0">
      <selection activeCell="D19" sqref="D19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>
        <f>('95-99 Male Hdcp Qualifier'!B3)</f>
        <v>0</v>
      </c>
      <c r="C3" s="233">
        <f>('95-99 Male Hdcp Qualifier'!C3)</f>
        <v>0</v>
      </c>
      <c r="D3" s="233">
        <f>('95-99 Male Hdcp Qualifier'!D3)</f>
        <v>0</v>
      </c>
      <c r="E3" s="233">
        <f>('95-99 Male Hdcp Qualifier'!E3)</f>
        <v>0</v>
      </c>
      <c r="F3" s="233">
        <f>('95-99 Male Hdcp Qualifier'!F3)</f>
        <v>210</v>
      </c>
      <c r="G3" s="164">
        <f>('95-99 Male Hdcp Qualifier'!G3)</f>
        <v>0</v>
      </c>
      <c r="H3" s="164">
        <f>('95-99 Male Hdcp Qualifier'!H3)</f>
        <v>0</v>
      </c>
      <c r="I3" s="164">
        <f>('95-99 Male Hdcp Qualifier'!I3)</f>
        <v>0</v>
      </c>
      <c r="J3" s="15">
        <f>SUM(G3:I3)</f>
        <v>0</v>
      </c>
      <c r="K3" s="40"/>
      <c r="L3" s="274"/>
      <c r="M3" s="40"/>
      <c r="N3" s="241">
        <f>ROUNDDOWN((210-F3)*0.8,0)*3</f>
        <v>0</v>
      </c>
      <c r="O3" s="306">
        <f>SUM(J3:N3)</f>
        <v>0</v>
      </c>
    </row>
    <row r="4" spans="1:15" ht="15.75" x14ac:dyDescent="0.25">
      <c r="A4" s="4">
        <v>2</v>
      </c>
      <c r="B4" s="233">
        <f>('95-99 Male Hdcp Qualifier'!B4)</f>
        <v>0</v>
      </c>
      <c r="C4" s="233">
        <f>('95-99 Male Hdcp Qualifier'!C4)</f>
        <v>0</v>
      </c>
      <c r="D4" s="233">
        <f>('95-99 Male Hdcp Qualifier'!D4)</f>
        <v>0</v>
      </c>
      <c r="E4" s="233">
        <f>('95-99 Male Hdcp Qualifier'!E4)</f>
        <v>0</v>
      </c>
      <c r="F4" s="233">
        <f>('95-99 Male Hdcp Qualifier'!F4)</f>
        <v>210</v>
      </c>
      <c r="G4" s="164">
        <f>('95-99 Male Hdcp Qualifier'!G4)</f>
        <v>0</v>
      </c>
      <c r="H4" s="164">
        <f>('95-99 Male Hdcp Qualifier'!H4)</f>
        <v>0</v>
      </c>
      <c r="I4" s="164">
        <f>('95-99 Male Hdcp Qualifier'!I4)</f>
        <v>0</v>
      </c>
      <c r="J4" s="280">
        <f>SUM(G4:I4)</f>
        <v>0</v>
      </c>
      <c r="K4" s="51"/>
      <c r="L4" s="279"/>
      <c r="M4" s="51"/>
      <c r="N4" s="241">
        <f>ROUNDDOWN((210-F4)*0.8,0)*3</f>
        <v>0</v>
      </c>
      <c r="O4" s="131">
        <f>SUM(J4:N4)</f>
        <v>0</v>
      </c>
    </row>
    <row r="5" spans="1:15" ht="15.75" x14ac:dyDescent="0.25">
      <c r="A5" s="4">
        <v>3</v>
      </c>
      <c r="B5" s="233">
        <f>('95-99 Male Hdcp Qualifier'!B5)</f>
        <v>0</v>
      </c>
      <c r="C5" s="233">
        <f>('95-99 Male Hdcp Qualifier'!C5)</f>
        <v>0</v>
      </c>
      <c r="D5" s="233">
        <f>('95-99 Male Hdcp Qualifier'!D5)</f>
        <v>0</v>
      </c>
      <c r="E5" s="233">
        <f>('95-99 Male Hdcp Qualifier'!E5)</f>
        <v>0</v>
      </c>
      <c r="F5" s="233">
        <f>('95-99 Male Hdcp Qualifier'!F5)</f>
        <v>210</v>
      </c>
      <c r="G5" s="164">
        <f>('95-99 Male Hdcp Qualifier'!G5)</f>
        <v>0</v>
      </c>
      <c r="H5" s="164">
        <f>('95-99 Male Hdcp Qualifier'!H5)</f>
        <v>0</v>
      </c>
      <c r="I5" s="164">
        <f>('95-99 Male Hdcp Qualifier'!I5)</f>
        <v>0</v>
      </c>
      <c r="J5" s="280">
        <f>SUM(G5:I5)</f>
        <v>0</v>
      </c>
      <c r="K5" s="128"/>
      <c r="L5" s="212"/>
      <c r="M5" s="129"/>
      <c r="N5" s="241">
        <f>ROUNDDOWN((210-F5)*0.8,0)*3</f>
        <v>0</v>
      </c>
      <c r="O5" s="131">
        <f>SUM(J5:N5)</f>
        <v>0</v>
      </c>
    </row>
    <row r="6" spans="1:15" ht="15.75" x14ac:dyDescent="0.25">
      <c r="A6" s="4">
        <v>4</v>
      </c>
      <c r="B6" s="233">
        <f>('95-99 Male Hdcp Qualifier'!B6)</f>
        <v>0</v>
      </c>
      <c r="C6" s="233">
        <f>('95-99 Male Hdcp Qualifier'!C6)</f>
        <v>0</v>
      </c>
      <c r="D6" s="233">
        <f>('95-99 Male Hdcp Qualifier'!D6)</f>
        <v>0</v>
      </c>
      <c r="E6" s="233">
        <f>('95-99 Male Hdcp Qualifier'!E6)</f>
        <v>0</v>
      </c>
      <c r="F6" s="233">
        <f>('95-99 Male Hdcp Qualifier'!F6)</f>
        <v>210</v>
      </c>
      <c r="G6" s="164">
        <f>('95-99 Male Hdcp Qualifier'!G6)</f>
        <v>0</v>
      </c>
      <c r="H6" s="164">
        <f>('95-99 Male Hdcp Qualifier'!H6)</f>
        <v>0</v>
      </c>
      <c r="I6" s="164">
        <f>('95-99 Male Hdcp Qualifier'!I6)</f>
        <v>0</v>
      </c>
      <c r="J6" s="280">
        <f>SUM(G6:I6)</f>
        <v>0</v>
      </c>
      <c r="K6" s="51"/>
      <c r="L6" s="213"/>
      <c r="M6" s="13"/>
      <c r="N6" s="241">
        <f>ROUNDDOWN((210-F6)*0.8,0)*3</f>
        <v>0</v>
      </c>
      <c r="O6" s="131">
        <f>SUM(J6:N6)</f>
        <v>0</v>
      </c>
    </row>
    <row r="7" spans="1:15" ht="15.75" x14ac:dyDescent="0.25">
      <c r="A7" s="4">
        <v>5</v>
      </c>
      <c r="B7" s="233">
        <f>('95-99 Male Hdcp Qualifier'!B7)</f>
        <v>0</v>
      </c>
      <c r="C7" s="233">
        <f>('95-99 Male Hdcp Qualifier'!C7)</f>
        <v>0</v>
      </c>
      <c r="D7" s="233">
        <f>('95-99 Male Hdcp Qualifier'!D7)</f>
        <v>0</v>
      </c>
      <c r="E7" s="233">
        <f>('95-99 Male Hdcp Qualifier'!E7)</f>
        <v>0</v>
      </c>
      <c r="F7" s="233">
        <f>('95-99 Male Hdcp Qualifier'!F7)</f>
        <v>210</v>
      </c>
      <c r="G7" s="164">
        <f>('95-99 Male Hdcp Qualifier'!G7)</f>
        <v>0</v>
      </c>
      <c r="H7" s="164">
        <f>('95-99 Male Hdcp Qualifier'!H7)</f>
        <v>0</v>
      </c>
      <c r="I7" s="164">
        <f>('95-99 Male Hdcp Qualifier'!I7)</f>
        <v>0</v>
      </c>
      <c r="J7" s="280">
        <f>SUM(G7:I7)</f>
        <v>0</v>
      </c>
      <c r="K7" s="128"/>
      <c r="L7" s="212"/>
      <c r="M7" s="129"/>
      <c r="N7" s="241">
        <f>ROUNDDOWN((210-F7)*0.8,0)*3</f>
        <v>0</v>
      </c>
      <c r="O7" s="131">
        <f>SUM(J7:N7)</f>
        <v>0</v>
      </c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('95-99 Male Hdcp Finals'!B3:B3)</f>
        <v>0</v>
      </c>
      <c r="C27" s="319">
        <f>('95-99 Male Hdcp Finals'!C3:C3)</f>
        <v>0</v>
      </c>
      <c r="D27" s="319">
        <f>('95-99 Male Hdcp Finals'!D3:D3)</f>
        <v>0</v>
      </c>
      <c r="E27" s="319">
        <f>('95-99 Male Hdcp Finals'!E3:E3)</f>
        <v>0</v>
      </c>
      <c r="F27" s="319">
        <f>('95-99 Male Hdcp Finals'!F3:F3)</f>
        <v>210</v>
      </c>
      <c r="G27" s="319">
        <f>('95-99 Male Hdcp Finals'!G3:G3)</f>
        <v>0</v>
      </c>
      <c r="H27" s="319">
        <f>('95-99 Male Hdcp Finals'!H3:H3)</f>
        <v>0</v>
      </c>
      <c r="I27" s="319">
        <f>('95-99 Male Hdcp Finals'!I3:I3)</f>
        <v>0</v>
      </c>
      <c r="J27" s="319">
        <f>('95-99 Male Hdcp Finals'!J3:J3)</f>
        <v>0</v>
      </c>
      <c r="K27" s="319">
        <f>('95-99 Male Hdcp Finals'!K3:K3)</f>
        <v>0</v>
      </c>
      <c r="L27" s="319">
        <f>('95-99 Male Hdcp Finals'!L3:L3)</f>
        <v>0</v>
      </c>
      <c r="M27" s="319">
        <f>('95-99 Male Hdcp Finals'!M3:M3)</f>
        <v>0</v>
      </c>
      <c r="N27" s="319">
        <f>('95-99 Male Hdcp Finals'!N3:N3)</f>
        <v>0</v>
      </c>
      <c r="O27" s="319">
        <f>('95-99 Male Hdcp Finals'!O3:O3)</f>
        <v>0</v>
      </c>
    </row>
    <row r="28" spans="1:15" ht="15.75" x14ac:dyDescent="0.25">
      <c r="A28" s="98" t="s">
        <v>10</v>
      </c>
      <c r="B28" s="32">
        <f>('95-99 Male Hdcp Finals'!B4:B4)</f>
        <v>0</v>
      </c>
      <c r="C28" s="32">
        <f>('95-99 Male Hdcp Finals'!C4:C4)</f>
        <v>0</v>
      </c>
      <c r="D28" s="32">
        <f>('95-99 Male Hdcp Finals'!D4:D4)</f>
        <v>0</v>
      </c>
      <c r="E28" s="32">
        <f>('95-99 Male Hdcp Finals'!E4:E4)</f>
        <v>0</v>
      </c>
      <c r="F28" s="32">
        <f>('95-99 Male Hdcp Finals'!F4:F4)</f>
        <v>210</v>
      </c>
      <c r="G28" s="32">
        <f>('95-99 Male Hdcp Finals'!G4:G4)</f>
        <v>0</v>
      </c>
      <c r="H28" s="32">
        <f>('95-99 Male Hdcp Finals'!H4:H4)</f>
        <v>0</v>
      </c>
      <c r="I28" s="32">
        <f>('95-99 Male Hdcp Finals'!I4:I4)</f>
        <v>0</v>
      </c>
      <c r="J28" s="32">
        <f>('95-99 Male Hdcp Finals'!J4:J4)</f>
        <v>0</v>
      </c>
      <c r="K28" s="32">
        <f>('95-99 Male Hdcp Finals'!K4:K4)</f>
        <v>0</v>
      </c>
      <c r="L28" s="32">
        <f>('95-99 Male Hdcp Finals'!L4:L4)</f>
        <v>0</v>
      </c>
      <c r="M28" s="32">
        <f>('95-99 Male Hdcp Finals'!M4:M4)</f>
        <v>0</v>
      </c>
      <c r="N28" s="32">
        <f>('95-99 Male Hdcp Finals'!N4:N4)</f>
        <v>0</v>
      </c>
      <c r="O28" s="32">
        <f>('95-99 Male Hdcp Finals'!O4:O4)</f>
        <v>0</v>
      </c>
    </row>
    <row r="29" spans="1:15" ht="16.5" thickBot="1" x14ac:dyDescent="0.3">
      <c r="A29" s="99" t="s">
        <v>11</v>
      </c>
      <c r="B29" s="36">
        <f>('95-99 Male Hdcp Finals'!B5:B5)</f>
        <v>0</v>
      </c>
      <c r="C29" s="36">
        <f>('95-99 Male Hdcp Finals'!C5:C5)</f>
        <v>0</v>
      </c>
      <c r="D29" s="36">
        <f>('95-99 Male Hdcp Finals'!D5:D5)</f>
        <v>0</v>
      </c>
      <c r="E29" s="36">
        <f>('95-99 Male Hdcp Finals'!E5:E5)</f>
        <v>0</v>
      </c>
      <c r="F29" s="36">
        <f>('95-99 Male Hdcp Finals'!F5:F5)</f>
        <v>210</v>
      </c>
      <c r="G29" s="36">
        <f>('95-99 Male Hdcp Finals'!G5:G5)</f>
        <v>0</v>
      </c>
      <c r="H29" s="36">
        <f>('95-99 Male Hdcp Finals'!H5:H5)</f>
        <v>0</v>
      </c>
      <c r="I29" s="36">
        <f>('95-99 Male Hdcp Finals'!I5:I5)</f>
        <v>0</v>
      </c>
      <c r="J29" s="36">
        <f>('95-99 Male Hdcp Finals'!J5:J5)</f>
        <v>0</v>
      </c>
      <c r="K29" s="36">
        <f>('95-99 Male Hdcp Finals'!K5:K5)</f>
        <v>0</v>
      </c>
      <c r="L29" s="36">
        <f>('95-99 Male Hdcp Finals'!L5:L5)</f>
        <v>0</v>
      </c>
      <c r="M29" s="36">
        <f>('95-99 Male Hdcp Finals'!M5:M5)</f>
        <v>0</v>
      </c>
      <c r="N29" s="36">
        <f>('95-99 Male Hdcp Finals'!N5:N5)</f>
        <v>0</v>
      </c>
      <c r="O29" s="36">
        <f>('95-99 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95-99 Male&amp;R&amp;12Page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33"/>
  <sheetViews>
    <sheetView view="pageLayout" zoomScaleNormal="78" zoomScaleSheetLayoutView="78" workbookViewId="0">
      <selection activeCell="E10" sqref="E10"/>
    </sheetView>
  </sheetViews>
  <sheetFormatPr defaultRowHeight="15" x14ac:dyDescent="0.2"/>
  <cols>
    <col min="1" max="1" width="4" style="74" customWidth="1"/>
    <col min="2" max="3" width="14.42578125" style="3" customWidth="1"/>
    <col min="4" max="4" width="15.85546875" style="3" customWidth="1"/>
    <col min="5" max="5" width="7" style="3" customWidth="1"/>
    <col min="6" max="8" width="9.7109375" style="74" customWidth="1"/>
    <col min="9" max="9" width="8.7109375" style="3" hidden="1" customWidth="1"/>
    <col min="10" max="10" width="9.570312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82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83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14.25" customHeight="1" x14ac:dyDescent="0.3">
      <c r="A12" s="2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L1:L2"/>
    <mergeCell ref="M1:M2"/>
    <mergeCell ref="A33:J33"/>
    <mergeCell ref="D1:D2"/>
    <mergeCell ref="E1:E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Games&amp;R&amp;12Qualifying Round</oddHeader>
    <oddFooter>&amp;L&amp;12Printed &amp;D
Time &amp;T&amp;C&amp;"Arial,Bold Italic"&amp;12 35-54 Male - Scratch Qualifying&amp;R&amp;12Page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J29"/>
  <sheetViews>
    <sheetView view="pageLayout" zoomScaleNormal="87" zoomScaleSheetLayoutView="91" workbookViewId="0">
      <selection activeCell="C10" sqref="C10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x14ac:dyDescent="0.25">
      <c r="A3" s="4">
        <v>1</v>
      </c>
      <c r="B3" s="256">
        <f>('35-54 Male Scratch Qualifier'!B3)</f>
        <v>0</v>
      </c>
      <c r="C3" s="256">
        <f>('35-54 Male Scratch Qualifier'!C3)</f>
        <v>0</v>
      </c>
      <c r="D3" s="256">
        <f>('35-54 Male Scratch Qualifier'!D3)</f>
        <v>0</v>
      </c>
      <c r="E3" s="256">
        <f>('35-54 Male Scratch Qualifier'!E3)</f>
        <v>0</v>
      </c>
      <c r="F3" s="237"/>
      <c r="G3" s="237"/>
      <c r="H3" s="235"/>
      <c r="I3" s="235">
        <f>SUM(F3:H3)</f>
        <v>0</v>
      </c>
      <c r="J3" s="235">
        <f>SUM(F3:H3)</f>
        <v>0</v>
      </c>
    </row>
    <row r="4" spans="1:10" ht="15.75" x14ac:dyDescent="0.25">
      <c r="A4" s="4">
        <v>2</v>
      </c>
      <c r="B4" s="256">
        <f>('35-54 Male Scratch Qualifier'!B4)</f>
        <v>0</v>
      </c>
      <c r="C4" s="256">
        <f>('35-54 Male Scratch Qualifier'!C4)</f>
        <v>0</v>
      </c>
      <c r="D4" s="256">
        <f>('35-54 Male Scratch Qualifier'!D4)</f>
        <v>0</v>
      </c>
      <c r="E4" s="256">
        <f>('35-54 Male Scratch Qualifier'!E4)</f>
        <v>0</v>
      </c>
      <c r="F4" s="237"/>
      <c r="G4" s="237"/>
      <c r="H4" s="235"/>
      <c r="I4" s="235">
        <f>SUM(F4:H4)</f>
        <v>0</v>
      </c>
      <c r="J4" s="235">
        <f>SUM(F4:H4)</f>
        <v>0</v>
      </c>
    </row>
    <row r="5" spans="1:10" ht="15.75" x14ac:dyDescent="0.25">
      <c r="A5" s="4">
        <v>3</v>
      </c>
      <c r="B5" s="256">
        <f>('35-54 Male Scratch Qualifier'!B5)</f>
        <v>0</v>
      </c>
      <c r="C5" s="256">
        <f>('35-54 Male Scratch Qualifier'!C5)</f>
        <v>0</v>
      </c>
      <c r="D5" s="256">
        <f>('35-54 Male Scratch Qualifier'!D5)</f>
        <v>0</v>
      </c>
      <c r="E5" s="256">
        <f>('35-54 Male Scratch Qualifier'!E5)</f>
        <v>0</v>
      </c>
      <c r="F5" s="237"/>
      <c r="G5" s="237"/>
      <c r="H5" s="235"/>
      <c r="I5" s="235">
        <f>SUM(F5:H5)</f>
        <v>0</v>
      </c>
      <c r="J5" s="235">
        <f>SUM(F5:H5)</f>
        <v>0</v>
      </c>
    </row>
    <row r="6" spans="1:10" ht="15.75" x14ac:dyDescent="0.25">
      <c r="A6" s="4">
        <v>4</v>
      </c>
      <c r="B6" s="256">
        <f>('35-54 Male Scratch Qualifier'!B6)</f>
        <v>0</v>
      </c>
      <c r="C6" s="256">
        <f>('35-54 Male Scratch Qualifier'!C6)</f>
        <v>0</v>
      </c>
      <c r="D6" s="256">
        <f>('35-54 Male Scratch Qualifier'!D6)</f>
        <v>0</v>
      </c>
      <c r="E6" s="256">
        <f>('35-54 Male Scratch Qualifier'!E6)</f>
        <v>0</v>
      </c>
      <c r="F6" s="237"/>
      <c r="G6" s="237"/>
      <c r="H6" s="235"/>
      <c r="I6" s="235">
        <f>SUM(F6:H6)</f>
        <v>0</v>
      </c>
      <c r="J6" s="235">
        <f>SUM(F6:H6)</f>
        <v>0</v>
      </c>
    </row>
    <row r="7" spans="1:10" ht="15.75" x14ac:dyDescent="0.25">
      <c r="A7" s="4">
        <v>5</v>
      </c>
      <c r="B7" s="256">
        <f>('35-54 Male Scratch Qualifier'!B7)</f>
        <v>0</v>
      </c>
      <c r="C7" s="256">
        <f>('35-54 Male Scratch Qualifier'!C7)</f>
        <v>0</v>
      </c>
      <c r="D7" s="256">
        <f>('35-54 Male Scratch Qualifier'!D7)</f>
        <v>0</v>
      </c>
      <c r="E7" s="256">
        <f>('35-54 Male Scratch Qualifier'!E7)</f>
        <v>0</v>
      </c>
      <c r="F7" s="237"/>
      <c r="G7" s="237"/>
      <c r="H7" s="235"/>
      <c r="I7" s="235">
        <f>SUM(F7:H7)</f>
        <v>0</v>
      </c>
      <c r="J7" s="235">
        <f>SUM(F7:H7)</f>
        <v>0</v>
      </c>
    </row>
    <row r="8" spans="1:10" ht="15.75" x14ac:dyDescent="0.25">
      <c r="A8" s="4">
        <v>6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5.75" x14ac:dyDescent="0.25">
      <c r="A9" s="4">
        <v>7</v>
      </c>
      <c r="B9" s="275"/>
      <c r="C9" s="275"/>
      <c r="D9" s="275"/>
      <c r="E9" s="275"/>
      <c r="F9" s="164"/>
      <c r="G9" s="164"/>
      <c r="H9" s="164"/>
      <c r="I9" s="235"/>
      <c r="J9" s="235"/>
    </row>
    <row r="10" spans="1:10" ht="15.75" x14ac:dyDescent="0.25">
      <c r="A10" s="4">
        <v>8</v>
      </c>
      <c r="B10" s="41"/>
      <c r="C10" s="41"/>
      <c r="D10" s="41"/>
      <c r="E10" s="41"/>
      <c r="F10" s="28"/>
      <c r="G10" s="28"/>
      <c r="H10" s="164"/>
      <c r="I10" s="25"/>
      <c r="J10" s="130"/>
    </row>
    <row r="11" spans="1:10" ht="15.75" x14ac:dyDescent="0.25">
      <c r="A11" s="4">
        <v>9</v>
      </c>
      <c r="B11" s="41"/>
      <c r="C11" s="41"/>
      <c r="D11" s="41"/>
      <c r="E11" s="41"/>
      <c r="F11" s="28"/>
      <c r="G11" s="28"/>
      <c r="H11" s="164"/>
      <c r="I11" s="25"/>
      <c r="J11" s="26"/>
    </row>
    <row r="12" spans="1:10" ht="15.75" x14ac:dyDescent="0.25">
      <c r="A12" s="4">
        <v>10</v>
      </c>
      <c r="B12" s="42"/>
      <c r="C12" s="42"/>
      <c r="D12" s="42"/>
      <c r="E12" s="42"/>
      <c r="F12" s="28"/>
      <c r="G12" s="28"/>
      <c r="H12" s="164"/>
      <c r="I12" s="25"/>
      <c r="J12" s="26"/>
    </row>
    <row r="13" spans="1:10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6.5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6.5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6.5" thickBot="1" x14ac:dyDescent="0.3">
      <c r="A27" s="97" t="s">
        <v>9</v>
      </c>
      <c r="B27" s="29">
        <f>('35-54 Male Scratch Finals'!B3:B3)</f>
        <v>0</v>
      </c>
      <c r="C27" s="29">
        <f>('35-54 Male Scratch Finals'!C3:C3)</f>
        <v>0</v>
      </c>
      <c r="D27" s="29">
        <f>('35-54 Male Scratch Finals'!D3:D3)</f>
        <v>0</v>
      </c>
      <c r="E27" s="29">
        <f>('35-54 Male Scratch Finals'!E3:E3)</f>
        <v>0</v>
      </c>
      <c r="F27" s="29">
        <f>('35-54 Male Scratch Finals'!F3:F3)</f>
        <v>0</v>
      </c>
      <c r="G27" s="29">
        <f>('35-54 Male Scratch Finals'!G3:G3)</f>
        <v>0</v>
      </c>
      <c r="H27" s="29">
        <f>('35-54 Male Scratch Finals'!H3:H3)</f>
        <v>0</v>
      </c>
      <c r="I27" s="29">
        <f>('35-54 Male Scratch Finals'!I3:I3)</f>
        <v>0</v>
      </c>
      <c r="J27" s="29">
        <f>('35-54 Male Scratch Finals'!J3:J3)</f>
        <v>0</v>
      </c>
    </row>
    <row r="28" spans="1:10" ht="16.5" thickBot="1" x14ac:dyDescent="0.3">
      <c r="A28" s="98" t="s">
        <v>10</v>
      </c>
      <c r="B28" s="264">
        <f>('35-54 Male Scratch Finals'!B4:B4)</f>
        <v>0</v>
      </c>
      <c r="C28" s="264">
        <f>('35-54 Male Scratch Finals'!C4:C4)</f>
        <v>0</v>
      </c>
      <c r="D28" s="264">
        <f>('35-54 Male Scratch Finals'!D4:D4)</f>
        <v>0</v>
      </c>
      <c r="E28" s="264">
        <f>('35-54 Male Scratch Finals'!E4:E4)</f>
        <v>0</v>
      </c>
      <c r="F28" s="264">
        <f>('35-54 Male Scratch Finals'!F4:F4)</f>
        <v>0</v>
      </c>
      <c r="G28" s="264">
        <f>('35-54 Male Scratch Finals'!G4:G4)</f>
        <v>0</v>
      </c>
      <c r="H28" s="264">
        <f>('35-54 Male Scratch Finals'!H4:H4)</f>
        <v>0</v>
      </c>
      <c r="I28" s="264">
        <f>('35-54 Male Scratch Finals'!I4:I4)</f>
        <v>0</v>
      </c>
      <c r="J28" s="264">
        <f>('35-54 Male Scratch Finals'!J4:J4)</f>
        <v>0</v>
      </c>
    </row>
    <row r="29" spans="1:10" ht="16.5" thickBot="1" x14ac:dyDescent="0.3">
      <c r="A29" s="276" t="s">
        <v>11</v>
      </c>
      <c r="B29" s="265">
        <f>('35-54 Male Scratch Finals'!B5:B5)</f>
        <v>0</v>
      </c>
      <c r="C29" s="265">
        <f>('35-54 Male Scratch Finals'!C5:C5)</f>
        <v>0</v>
      </c>
      <c r="D29" s="265">
        <f>('35-54 Male Scratch Finals'!D5:D5)</f>
        <v>0</v>
      </c>
      <c r="E29" s="265">
        <f>('35-54 Male Scratch Finals'!E5:E5)</f>
        <v>0</v>
      </c>
      <c r="F29" s="265">
        <f>('35-54 Male Scratch Finals'!F5:F5)</f>
        <v>0</v>
      </c>
      <c r="G29" s="265">
        <f>('35-54 Male Scratch Finals'!G5:G5)</f>
        <v>0</v>
      </c>
      <c r="H29" s="265">
        <f>('35-54 Male Scratch Finals'!H5:H5)</f>
        <v>0</v>
      </c>
      <c r="I29" s="265">
        <f>('35-54 Male Scratch Finals'!I5:I5)</f>
        <v>0</v>
      </c>
      <c r="J29" s="265">
        <f>('35-54 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35-54 Male - Scratch Finals&amp;R&amp;12Page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E9" sqref="E9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>
        <v>210</v>
      </c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0</v>
      </c>
      <c r="R3" s="241">
        <f>+Q3+P3</f>
        <v>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>
        <f>+Q4+P4</f>
        <v>0</v>
      </c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>
        <f>+Q5+P5</f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>
        <f>+Q6+P6</f>
        <v>0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>
        <f>+Q7+P7</f>
        <v>0</v>
      </c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Italic"&amp;12 100-over Female&amp;R&amp;12Page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G12" sqref="G12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>
        <f>('100-over Female Hdcp Qualifying'!B3)</f>
        <v>0</v>
      </c>
      <c r="C3" s="233">
        <f>('100-over Female Hdcp Qualifying'!C3)</f>
        <v>0</v>
      </c>
      <c r="D3" s="233">
        <f>('100-over Female Hdcp Qualifying'!D3)</f>
        <v>0</v>
      </c>
      <c r="E3" s="233">
        <f>('100-over Female Hdcp Qualifying'!E3)</f>
        <v>0</v>
      </c>
      <c r="F3" s="233">
        <f>('100-over Female Hdcp Qualifying'!F3)</f>
        <v>210</v>
      </c>
      <c r="G3" s="164">
        <f>('100-over Female Hdcp Qualifying'!G3)</f>
        <v>0</v>
      </c>
      <c r="H3" s="164">
        <f>('100-over Female Hdcp Qualifying'!H3)</f>
        <v>0</v>
      </c>
      <c r="I3" s="164">
        <f>('100-over Female Hdcp Qualifying'!I3)</f>
        <v>0</v>
      </c>
      <c r="J3" s="15">
        <f>SUM(G3:I3)</f>
        <v>0</v>
      </c>
      <c r="K3" s="40"/>
      <c r="L3" s="274"/>
      <c r="M3" s="40"/>
      <c r="N3" s="241">
        <f>ROUNDDOWN((210-F3)*0.8,0)*3</f>
        <v>0</v>
      </c>
      <c r="O3" s="306">
        <f>SUM(J3:N3)</f>
        <v>0</v>
      </c>
    </row>
    <row r="4" spans="1:15" ht="15.75" x14ac:dyDescent="0.25">
      <c r="A4" s="4">
        <v>2</v>
      </c>
      <c r="B4" s="233">
        <f>('100-over Female Hdcp Qualifying'!B4)</f>
        <v>0</v>
      </c>
      <c r="C4" s="233">
        <f>('100-over Female Hdcp Qualifying'!C4)</f>
        <v>0</v>
      </c>
      <c r="D4" s="233">
        <f>('100-over Female Hdcp Qualifying'!D4)</f>
        <v>0</v>
      </c>
      <c r="E4" s="233">
        <f>('100-over Female Hdcp Qualifying'!E4)</f>
        <v>0</v>
      </c>
      <c r="F4" s="233">
        <f>('100-over Female Hdcp Qualifying'!F4)</f>
        <v>210</v>
      </c>
      <c r="G4" s="164">
        <f>('100-over Female Hdcp Qualifying'!G4)</f>
        <v>0</v>
      </c>
      <c r="H4" s="164">
        <f>('100-over Female Hdcp Qualifying'!H4)</f>
        <v>0</v>
      </c>
      <c r="I4" s="164">
        <f>('100-over Female Hdcp Qualifying'!I4)</f>
        <v>0</v>
      </c>
      <c r="J4" s="164">
        <f>('100-over Female Hdcp Qualifying'!J4)</f>
        <v>0</v>
      </c>
      <c r="K4" s="164">
        <f>('100-over Female Hdcp Qualifying'!K4)</f>
        <v>0</v>
      </c>
      <c r="L4" s="164">
        <f>('100-over Female Hdcp Qualifying'!L4)</f>
        <v>0</v>
      </c>
      <c r="M4" s="164">
        <f>('100-over Female Hdcp Qualifying'!M4)</f>
        <v>0</v>
      </c>
      <c r="N4" s="164">
        <f>('100-over Female Hdcp Qualifying'!N4)</f>
        <v>0</v>
      </c>
      <c r="O4" s="131">
        <f>SUM(J4:N4)</f>
        <v>0</v>
      </c>
    </row>
    <row r="5" spans="1:15" ht="15.75" x14ac:dyDescent="0.25">
      <c r="A5" s="4">
        <v>3</v>
      </c>
      <c r="B5" s="233">
        <f>('100-over Female Hdcp Qualifying'!B5)</f>
        <v>0</v>
      </c>
      <c r="C5" s="233">
        <f>('100-over Female Hdcp Qualifying'!C5)</f>
        <v>0</v>
      </c>
      <c r="D5" s="233">
        <f>('100-over Female Hdcp Qualifying'!D5)</f>
        <v>0</v>
      </c>
      <c r="E5" s="233">
        <f>('100-over Female Hdcp Qualifying'!E5)</f>
        <v>0</v>
      </c>
      <c r="F5" s="233">
        <f>('100-over Female Hdcp Qualifying'!F5)</f>
        <v>210</v>
      </c>
      <c r="G5" s="164">
        <f>('100-over Female Hdcp Qualifying'!G5)</f>
        <v>0</v>
      </c>
      <c r="H5" s="164">
        <f>('100-over Female Hdcp Qualifying'!H5)</f>
        <v>0</v>
      </c>
      <c r="I5" s="164">
        <f>('100-over Female Hdcp Qualifying'!I5)</f>
        <v>0</v>
      </c>
      <c r="J5" s="280">
        <f>SUM(G5:I5)</f>
        <v>0</v>
      </c>
      <c r="K5" s="128"/>
      <c r="L5" s="212"/>
      <c r="M5" s="129"/>
      <c r="N5" s="241">
        <f>ROUNDDOWN((210-F5)*0.8,0)*3</f>
        <v>0</v>
      </c>
      <c r="O5" s="131">
        <f>SUM(J5:N5)</f>
        <v>0</v>
      </c>
    </row>
    <row r="6" spans="1:15" ht="15.75" x14ac:dyDescent="0.25">
      <c r="A6" s="4">
        <v>4</v>
      </c>
      <c r="B6" s="233">
        <f>('100-over Female Hdcp Qualifying'!B6)</f>
        <v>0</v>
      </c>
      <c r="C6" s="233">
        <f>('100-over Female Hdcp Qualifying'!C6)</f>
        <v>0</v>
      </c>
      <c r="D6" s="233">
        <f>('100-over Female Hdcp Qualifying'!D6)</f>
        <v>0</v>
      </c>
      <c r="E6" s="233">
        <f>('100-over Female Hdcp Qualifying'!E6)</f>
        <v>0</v>
      </c>
      <c r="F6" s="233">
        <f>('100-over Female Hdcp Qualifying'!F6)</f>
        <v>210</v>
      </c>
      <c r="G6" s="164">
        <f>('100-over Female Hdcp Qualifying'!G6)</f>
        <v>0</v>
      </c>
      <c r="H6" s="164">
        <f>('100-over Female Hdcp Qualifying'!H6)</f>
        <v>0</v>
      </c>
      <c r="I6" s="164">
        <f>('100-over Female Hdcp Qualifying'!I6)</f>
        <v>0</v>
      </c>
      <c r="J6" s="280">
        <f>SUM(G6:I6)</f>
        <v>0</v>
      </c>
      <c r="K6" s="51"/>
      <c r="L6" s="213"/>
      <c r="M6" s="13"/>
      <c r="N6" s="241">
        <f>ROUNDDOWN((210-F6)*0.8,0)*3</f>
        <v>0</v>
      </c>
      <c r="O6" s="131">
        <f>SUM(J6:N6)</f>
        <v>0</v>
      </c>
    </row>
    <row r="7" spans="1:15" ht="15.75" x14ac:dyDescent="0.25">
      <c r="A7" s="4">
        <v>5</v>
      </c>
      <c r="B7" s="233">
        <f>('100-over Female Hdcp Qualifying'!B7)</f>
        <v>0</v>
      </c>
      <c r="C7" s="233">
        <f>('100-over Female Hdcp Qualifying'!C7)</f>
        <v>0</v>
      </c>
      <c r="D7" s="233">
        <f>('100-over Female Hdcp Qualifying'!D7)</f>
        <v>0</v>
      </c>
      <c r="E7" s="233">
        <f>('100-over Female Hdcp Qualifying'!E7)</f>
        <v>0</v>
      </c>
      <c r="F7" s="233">
        <f>('100-over Female Hdcp Qualifying'!F7)</f>
        <v>210</v>
      </c>
      <c r="G7" s="164">
        <f>('100-over Female Hdcp Qualifying'!G7)</f>
        <v>0</v>
      </c>
      <c r="H7" s="164">
        <f>('100-over Female Hdcp Qualifying'!H7)</f>
        <v>0</v>
      </c>
      <c r="I7" s="164">
        <f>('100-over Female Hdcp Qualifying'!I7)</f>
        <v>0</v>
      </c>
      <c r="J7" s="280">
        <f>SUM(G7:I7)</f>
        <v>0</v>
      </c>
      <c r="K7" s="128"/>
      <c r="L7" s="212"/>
      <c r="M7" s="129"/>
      <c r="N7" s="241">
        <f>ROUNDDOWN((210-F7)*0.8,0)*3</f>
        <v>0</v>
      </c>
      <c r="O7" s="131">
        <f>SUM(J7:N7)</f>
        <v>0</v>
      </c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('100-over Female Hdcp Finals'!B3:B3)</f>
        <v>0</v>
      </c>
      <c r="C27" s="319">
        <f>('100-over Female Hdcp Finals'!C3:C3)</f>
        <v>0</v>
      </c>
      <c r="D27" s="319">
        <f>('100-over Female Hdcp Finals'!D3:D3)</f>
        <v>0</v>
      </c>
      <c r="E27" s="319">
        <f>('100-over Female Hdcp Finals'!E3:E3)</f>
        <v>0</v>
      </c>
      <c r="F27" s="319">
        <f>('100-over Female Hdcp Finals'!F3:F3)</f>
        <v>210</v>
      </c>
      <c r="G27" s="319">
        <f>('100-over Female Hdcp Finals'!G3:G3)</f>
        <v>0</v>
      </c>
      <c r="H27" s="319">
        <f>('100-over Female Hdcp Finals'!H3:H3)</f>
        <v>0</v>
      </c>
      <c r="I27" s="319">
        <f>('100-over Female Hdcp Finals'!I3:I3)</f>
        <v>0</v>
      </c>
      <c r="J27" s="319">
        <f>('100-over Female Hdcp Finals'!J3:J3)</f>
        <v>0</v>
      </c>
      <c r="K27" s="319">
        <f>('100-over Female Hdcp Finals'!K3:K3)</f>
        <v>0</v>
      </c>
      <c r="L27" s="319">
        <f>('100-over Female Hdcp Finals'!L3:L3)</f>
        <v>0</v>
      </c>
      <c r="M27" s="319">
        <f>('100-over Female Hdcp Finals'!M3:M3)</f>
        <v>0</v>
      </c>
      <c r="N27" s="319">
        <f>('100-over Female Hdcp Finals'!N3:N3)</f>
        <v>0</v>
      </c>
      <c r="O27" s="319">
        <f>('100-over Female Hdcp Finals'!O3:O3)</f>
        <v>0</v>
      </c>
    </row>
    <row r="28" spans="1:15" ht="15.75" x14ac:dyDescent="0.25">
      <c r="A28" s="98" t="s">
        <v>10</v>
      </c>
      <c r="B28" s="32">
        <f>('100-over Female Hdcp Finals'!B4:B4)</f>
        <v>0</v>
      </c>
      <c r="C28" s="32">
        <f>('100-over Female Hdcp Finals'!C4:C4)</f>
        <v>0</v>
      </c>
      <c r="D28" s="32">
        <f>('100-over Female Hdcp Finals'!D4:D4)</f>
        <v>0</v>
      </c>
      <c r="E28" s="32">
        <f>('100-over Female Hdcp Finals'!E4:E4)</f>
        <v>0</v>
      </c>
      <c r="F28" s="32">
        <f>('100-over Female Hdcp Finals'!F4:F4)</f>
        <v>210</v>
      </c>
      <c r="G28" s="32">
        <f>('100-over Female Hdcp Finals'!G4:G4)</f>
        <v>0</v>
      </c>
      <c r="H28" s="32">
        <f>('100-over Female Hdcp Finals'!H4:H4)</f>
        <v>0</v>
      </c>
      <c r="I28" s="32">
        <f>('100-over Female Hdcp Finals'!I4:I4)</f>
        <v>0</v>
      </c>
      <c r="J28" s="32">
        <f>('100-over Female Hdcp Finals'!J4:J4)</f>
        <v>0</v>
      </c>
      <c r="K28" s="32">
        <f>('100-over Female Hdcp Finals'!K4:K4)</f>
        <v>0</v>
      </c>
      <c r="L28" s="32">
        <f>('100-over Female Hdcp Finals'!L4:L4)</f>
        <v>0</v>
      </c>
      <c r="M28" s="32">
        <f>('100-over Female Hdcp Finals'!M4:M4)</f>
        <v>0</v>
      </c>
      <c r="N28" s="32">
        <f>('100-over Female Hdcp Finals'!N4:N4)</f>
        <v>0</v>
      </c>
      <c r="O28" s="32">
        <f>('100-over Female Hdcp Finals'!O4:O4)</f>
        <v>0</v>
      </c>
    </row>
    <row r="29" spans="1:15" ht="16.5" thickBot="1" x14ac:dyDescent="0.3">
      <c r="A29" s="99" t="s">
        <v>11</v>
      </c>
      <c r="B29" s="36">
        <f>('100-over Female Hdcp Finals'!B5:B5)</f>
        <v>0</v>
      </c>
      <c r="C29" s="36">
        <f>('100-over Female Hdcp Finals'!C5:C5)</f>
        <v>0</v>
      </c>
      <c r="D29" s="36">
        <f>('100-over Female Hdcp Finals'!D5:D5)</f>
        <v>0</v>
      </c>
      <c r="E29" s="36">
        <f>('100-over Female Hdcp Finals'!E5:E5)</f>
        <v>0</v>
      </c>
      <c r="F29" s="36">
        <f>('100-over Female Hdcp Finals'!F5:F5)</f>
        <v>210</v>
      </c>
      <c r="G29" s="36">
        <f>('100-over Female Hdcp Finals'!G5:G5)</f>
        <v>0</v>
      </c>
      <c r="H29" s="36">
        <f>('100-over Female Hdcp Finals'!H5:H5)</f>
        <v>0</v>
      </c>
      <c r="I29" s="36">
        <f>('100-over Female Hdcp Finals'!I5:I5)</f>
        <v>0</v>
      </c>
      <c r="J29" s="36">
        <f>('100-over Female Hdcp Finals'!J5:J5)</f>
        <v>0</v>
      </c>
      <c r="K29" s="36">
        <f>('100-over Female Hdcp Finals'!K5:K5)</f>
        <v>0</v>
      </c>
      <c r="L29" s="36">
        <f>('100-over Female Hdcp Finals'!L5:L5)</f>
        <v>0</v>
      </c>
      <c r="M29" s="36">
        <f>('100-over Female Hdcp Finals'!M5:M5)</f>
        <v>0</v>
      </c>
      <c r="N29" s="36">
        <f>('100-over Female Hdcp Finals'!N5:N5)</f>
        <v>0</v>
      </c>
      <c r="O29" s="36">
        <f>('100-over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Tme &amp;T&amp;C&amp;"Arial,Bold Italic"&amp;12 100-over Female&amp;R&amp;12Page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M33"/>
  <sheetViews>
    <sheetView view="pageLayout" zoomScaleNormal="100" zoomScaleSheetLayoutView="78" workbookViewId="0">
      <selection activeCell="E9" sqref="E9"/>
    </sheetView>
  </sheetViews>
  <sheetFormatPr defaultRowHeight="15" x14ac:dyDescent="0.2"/>
  <cols>
    <col min="1" max="1" width="4" style="74" customWidth="1"/>
    <col min="2" max="3" width="14.42578125" style="3" customWidth="1"/>
    <col min="4" max="4" width="15.85546875" style="3" customWidth="1"/>
    <col min="5" max="5" width="7" style="3" customWidth="1"/>
    <col min="6" max="8" width="9.7109375" style="74" customWidth="1"/>
    <col min="9" max="9" width="8.7109375" style="3" hidden="1" customWidth="1"/>
    <col min="10" max="10" width="9.570312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82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83">
        <v>5</v>
      </c>
      <c r="K2" s="227">
        <v>6</v>
      </c>
      <c r="L2" s="403"/>
      <c r="M2" s="386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286"/>
      <c r="L3" s="286">
        <f>SUM(F3:K3)</f>
        <v>0</v>
      </c>
      <c r="M3" s="286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20.25" x14ac:dyDescent="0.3">
      <c r="A12" s="2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L1:L2"/>
    <mergeCell ref="M1:M2"/>
    <mergeCell ref="A33:J33"/>
    <mergeCell ref="D1:D2"/>
    <mergeCell ref="E1:E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Games&amp;R&amp;12Qualifying Round</oddHeader>
    <oddFooter>&amp;L&amp;12Printed &amp;D
Time &amp;T&amp;C&amp;"Arial,Bold Italic"&amp;12 55-over Female - Scratch Qualifying&amp;R&amp;12Page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J29"/>
  <sheetViews>
    <sheetView view="pageLayout" zoomScaleNormal="62" zoomScaleSheetLayoutView="91" workbookViewId="0">
      <selection activeCell="C9" sqref="C9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x14ac:dyDescent="0.25">
      <c r="A3" s="4">
        <v>1</v>
      </c>
      <c r="B3" s="297">
        <f>('55over Female Scratch Qualifier'!B3)</f>
        <v>0</v>
      </c>
      <c r="C3" s="297">
        <f>('55over Female Scratch Qualifier'!C3)</f>
        <v>0</v>
      </c>
      <c r="D3" s="297">
        <f>('55over Female Scratch Qualifier'!D3)</f>
        <v>0</v>
      </c>
      <c r="E3" s="297">
        <f>('55over Female Scratch Qualifier'!E3)</f>
        <v>0</v>
      </c>
      <c r="F3" s="277"/>
      <c r="G3" s="277"/>
      <c r="H3" s="277"/>
      <c r="I3" s="235">
        <f>SUM(F3:H3)</f>
        <v>0</v>
      </c>
      <c r="J3" s="235">
        <f>SUM(F3:H3)</f>
        <v>0</v>
      </c>
    </row>
    <row r="4" spans="1:10" ht="15.75" x14ac:dyDescent="0.25">
      <c r="A4" s="4">
        <v>2</v>
      </c>
      <c r="B4" s="41">
        <f>('55over Female Scratch Qualifier'!B4)</f>
        <v>0</v>
      </c>
      <c r="C4" s="41">
        <f>('55over Female Scratch Qualifier'!C4)</f>
        <v>0</v>
      </c>
      <c r="D4" s="41">
        <f>('55over Female Scratch Qualifier'!D4)</f>
        <v>0</v>
      </c>
      <c r="E4" s="41">
        <f>('55over Female Scratch Qualifier'!E4)</f>
        <v>0</v>
      </c>
      <c r="F4" s="164"/>
      <c r="G4" s="164"/>
      <c r="H4" s="164"/>
      <c r="I4" s="235">
        <f>SUM(F4:H4)</f>
        <v>0</v>
      </c>
      <c r="J4" s="235">
        <f>SUM(F4:H4)</f>
        <v>0</v>
      </c>
    </row>
    <row r="5" spans="1:10" ht="15.75" x14ac:dyDescent="0.25">
      <c r="A5" s="4">
        <v>3</v>
      </c>
      <c r="B5" s="41">
        <f>('55over Female Scratch Qualifier'!B5)</f>
        <v>0</v>
      </c>
      <c r="C5" s="41">
        <f>('55over Female Scratch Qualifier'!C5)</f>
        <v>0</v>
      </c>
      <c r="D5" s="41">
        <f>('55over Female Scratch Qualifier'!D5)</f>
        <v>0</v>
      </c>
      <c r="E5" s="41">
        <f>('55over Female Scratch Qualifier'!E5)</f>
        <v>0</v>
      </c>
      <c r="F5" s="25"/>
      <c r="G5" s="25"/>
      <c r="H5" s="25"/>
      <c r="I5" s="235">
        <f>SUM(F5:H5)</f>
        <v>0</v>
      </c>
      <c r="J5" s="235">
        <f>SUM(F5:H5)</f>
        <v>0</v>
      </c>
    </row>
    <row r="6" spans="1:10" ht="15.75" x14ac:dyDescent="0.25">
      <c r="A6" s="4">
        <v>4</v>
      </c>
      <c r="B6" s="41">
        <f>('55over Female Scratch Qualifier'!B6)</f>
        <v>0</v>
      </c>
      <c r="C6" s="298">
        <f>('55over Female Scratch Qualifier'!C6)</f>
        <v>0</v>
      </c>
      <c r="D6" s="41">
        <f>('55over Female Scratch Qualifier'!D6)</f>
        <v>0</v>
      </c>
      <c r="E6" s="41">
        <f>('55over Female Scratch Qualifier'!E6)</f>
        <v>0</v>
      </c>
      <c r="F6" s="237"/>
      <c r="G6" s="278"/>
      <c r="H6" s="237"/>
      <c r="I6" s="235">
        <f>SUM(F6:H6)</f>
        <v>0</v>
      </c>
      <c r="J6" s="235">
        <f>SUM(F6:H6)</f>
        <v>0</v>
      </c>
    </row>
    <row r="7" spans="1:10" ht="15.75" x14ac:dyDescent="0.25">
      <c r="A7" s="4">
        <v>5</v>
      </c>
      <c r="B7" s="41">
        <f>('55over Female Scratch Qualifier'!B7)</f>
        <v>0</v>
      </c>
      <c r="C7" s="41">
        <f>('55over Female Scratch Qualifier'!C7)</f>
        <v>0</v>
      </c>
      <c r="D7" s="126">
        <f>('55over Female Scratch Qualifier'!D7)</f>
        <v>0</v>
      </c>
      <c r="E7" s="126">
        <f>('55over Female Scratch Qualifier'!E7)</f>
        <v>0</v>
      </c>
      <c r="F7" s="237"/>
      <c r="G7" s="237"/>
      <c r="H7" s="235"/>
      <c r="I7" s="235">
        <f>SUM(F7:H7)</f>
        <v>0</v>
      </c>
      <c r="J7" s="235">
        <f>SUM(F7:H7)</f>
        <v>0</v>
      </c>
    </row>
    <row r="8" spans="1:10" ht="15.75" x14ac:dyDescent="0.25">
      <c r="A8" s="4">
        <v>6</v>
      </c>
      <c r="B8" s="42"/>
      <c r="C8" s="42"/>
      <c r="D8" s="42"/>
      <c r="E8" s="42"/>
      <c r="F8" s="28"/>
      <c r="G8" s="28"/>
      <c r="H8" s="164"/>
      <c r="I8" s="42"/>
      <c r="J8" s="42"/>
    </row>
    <row r="9" spans="1:10" ht="15.75" x14ac:dyDescent="0.25">
      <c r="A9" s="4">
        <v>7</v>
      </c>
      <c r="B9" s="12"/>
      <c r="C9" s="12"/>
      <c r="D9" s="12"/>
      <c r="E9" s="12"/>
      <c r="F9" s="28"/>
      <c r="G9" s="28"/>
      <c r="H9" s="164"/>
      <c r="I9" s="25"/>
      <c r="J9" s="26"/>
    </row>
    <row r="10" spans="1:10" ht="15.75" x14ac:dyDescent="0.25">
      <c r="A10" s="4">
        <v>8</v>
      </c>
      <c r="B10" s="12"/>
      <c r="C10" s="12"/>
      <c r="D10" s="12"/>
      <c r="E10" s="12"/>
      <c r="F10" s="28"/>
      <c r="G10" s="28"/>
      <c r="H10" s="164"/>
      <c r="I10" s="25"/>
      <c r="J10" s="26"/>
    </row>
    <row r="11" spans="1:10" ht="15.75" x14ac:dyDescent="0.25">
      <c r="A11" s="4">
        <v>9</v>
      </c>
      <c r="B11" s="12"/>
      <c r="C11" s="12"/>
      <c r="D11" s="12"/>
      <c r="E11" s="12"/>
      <c r="F11" s="28"/>
      <c r="G11" s="28"/>
      <c r="H11" s="164"/>
      <c r="I11" s="25"/>
      <c r="J11" s="26"/>
    </row>
    <row r="12" spans="1:10" ht="15.75" x14ac:dyDescent="0.25">
      <c r="A12" s="4">
        <v>10</v>
      </c>
      <c r="B12" s="12"/>
      <c r="C12" s="12"/>
      <c r="D12" s="12"/>
      <c r="E12" s="12"/>
      <c r="F12" s="28"/>
      <c r="G12" s="28"/>
      <c r="H12" s="164"/>
      <c r="I12" s="25"/>
      <c r="J12" s="26"/>
    </row>
    <row r="13" spans="1:10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6.5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6.5" thickBot="1" x14ac:dyDescent="0.3">
      <c r="A26" s="392"/>
      <c r="B26" s="20" t="s">
        <v>16</v>
      </c>
      <c r="C26" s="21" t="s">
        <v>16</v>
      </c>
      <c r="D26" s="392"/>
      <c r="E26" s="392"/>
      <c r="F26" s="21">
        <v>1</v>
      </c>
      <c r="G26" s="21">
        <v>2</v>
      </c>
      <c r="H26" s="21">
        <v>3</v>
      </c>
      <c r="I26" s="392"/>
      <c r="J26" s="19" t="s">
        <v>2</v>
      </c>
    </row>
    <row r="27" spans="1:10" ht="15.75" x14ac:dyDescent="0.25">
      <c r="A27" s="97" t="s">
        <v>9</v>
      </c>
      <c r="B27" s="29">
        <f>('55over Female Scratch Finals'!B3:B3)</f>
        <v>0</v>
      </c>
      <c r="C27" s="30">
        <f>('55over Female Scratch Finals'!C3:C3)</f>
        <v>0</v>
      </c>
      <c r="D27" s="30">
        <f>('55over Female Scratch Finals'!D3:D3)</f>
        <v>0</v>
      </c>
      <c r="E27" s="30">
        <f>('55over Female Scratch Finals'!E3:E3)</f>
        <v>0</v>
      </c>
      <c r="F27" s="30">
        <f>('55over Female Scratch Finals'!F3:F3)</f>
        <v>0</v>
      </c>
      <c r="G27" s="30">
        <f>('55over Female Scratch Finals'!G3:G3)</f>
        <v>0</v>
      </c>
      <c r="H27" s="30">
        <f>('55over Female Scratch Finals'!H3:H3)</f>
        <v>0</v>
      </c>
      <c r="I27" s="30">
        <f>('55over Female Scratch Finals'!I3:I3)</f>
        <v>0</v>
      </c>
      <c r="J27" s="45">
        <f>('55over Female Scratch Finals'!J3:J3)</f>
        <v>0</v>
      </c>
    </row>
    <row r="28" spans="1:10" ht="15.75" x14ac:dyDescent="0.25">
      <c r="A28" s="98" t="s">
        <v>10</v>
      </c>
      <c r="B28" s="32">
        <f>('55over Female Scratch Finals'!B4:B4)</f>
        <v>0</v>
      </c>
      <c r="C28" s="33">
        <f>('55over Female Scratch Finals'!C4:C4)</f>
        <v>0</v>
      </c>
      <c r="D28" s="33">
        <f>('55over Female Scratch Finals'!D4:D4)</f>
        <v>0</v>
      </c>
      <c r="E28" s="33">
        <f>('55over Female Scratch Finals'!E4:E4)</f>
        <v>0</v>
      </c>
      <c r="F28" s="33">
        <f>('55over Female Scratch Finals'!F4:F4)</f>
        <v>0</v>
      </c>
      <c r="G28" s="33">
        <f>('55over Female Scratch Finals'!G4:G4)</f>
        <v>0</v>
      </c>
      <c r="H28" s="33">
        <f>('55over Female Scratch Finals'!H4:H4)</f>
        <v>0</v>
      </c>
      <c r="I28" s="33">
        <f>('55over Female Scratch Finals'!I4:I4)</f>
        <v>0</v>
      </c>
      <c r="J28" s="35">
        <f>('55over Female Scratch Finals'!J4:J4)</f>
        <v>0</v>
      </c>
    </row>
    <row r="29" spans="1:10" ht="16.5" thickBot="1" x14ac:dyDescent="0.3">
      <c r="A29" s="99" t="s">
        <v>11</v>
      </c>
      <c r="B29" s="36">
        <f>('55over Female Scratch Finals'!B5:B5)</f>
        <v>0</v>
      </c>
      <c r="C29" s="36">
        <f>('55over Female Scratch Finals'!C5:C5)</f>
        <v>0</v>
      </c>
      <c r="D29" s="36">
        <f>('55over Female Scratch Finals'!D5:D5)</f>
        <v>0</v>
      </c>
      <c r="E29" s="36">
        <f>('55over Female Scratch Finals'!E5:E5)</f>
        <v>0</v>
      </c>
      <c r="F29" s="36">
        <f>('55over Female Scratch Finals'!F5:F5)</f>
        <v>0</v>
      </c>
      <c r="G29" s="36">
        <f>('55over Female Scratch Finals'!G5:G5)</f>
        <v>0</v>
      </c>
      <c r="H29" s="36">
        <f>('55over Female Scratch Finals'!H5:H5)</f>
        <v>0</v>
      </c>
      <c r="I29" s="36">
        <f>('55over Female Scratch Finals'!I5:I5)</f>
        <v>0</v>
      </c>
      <c r="J29" s="36">
        <f>('55over Female Scratch Finals'!J5:J5)</f>
        <v>0</v>
      </c>
    </row>
  </sheetData>
  <mergeCells count="11">
    <mergeCell ref="J1:J2"/>
    <mergeCell ref="A24:J24"/>
    <mergeCell ref="D1:D2"/>
    <mergeCell ref="E1:E2"/>
    <mergeCell ref="A25:A26"/>
    <mergeCell ref="D25:D26"/>
    <mergeCell ref="E25:E26"/>
    <mergeCell ref="I25:I26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55-over Female - Scratch Finals&amp;R&amp;12Page &amp;P</oddFooter>
  </headerFooter>
  <ignoredErrors>
    <ignoredError sqref="B27:J2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G5" sqref="G5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5.285156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14.14062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>
        <f>('55-59 Female Hdcp Qualifier'!B3)</f>
        <v>0</v>
      </c>
      <c r="C3" s="233">
        <f>('55-59 Female Hdcp Qualifier'!C3)</f>
        <v>0</v>
      </c>
      <c r="D3" s="233">
        <f>('55-59 Female Hdcp Qualifier'!D3)</f>
        <v>0</v>
      </c>
      <c r="E3" s="233">
        <f>('55-59 Female Hdcp Qualifier'!E3)</f>
        <v>0</v>
      </c>
      <c r="F3" s="233">
        <f>('55-59 Female Hdcp Qualifier'!F3)</f>
        <v>0</v>
      </c>
      <c r="G3" s="164">
        <f>('55-59 Female Hdcp Qualifier'!G3)</f>
        <v>0</v>
      </c>
      <c r="H3" s="164">
        <f>('55-59 Female Hdcp Qualifier'!H3)</f>
        <v>0</v>
      </c>
      <c r="I3" s="164">
        <f>('55-59 Female Hdcp Qualifier'!I3)</f>
        <v>0</v>
      </c>
      <c r="J3" s="15">
        <f>SUM(G3:I3)</f>
        <v>0</v>
      </c>
      <c r="K3" s="40"/>
      <c r="L3" s="274"/>
      <c r="M3" s="40"/>
      <c r="N3" s="241">
        <f>ROUNDDOWN((210-F3)*0.8,0)*3</f>
        <v>504</v>
      </c>
      <c r="O3" s="306">
        <f>SUM(G3:I3)</f>
        <v>0</v>
      </c>
    </row>
    <row r="4" spans="1:15" ht="15.75" x14ac:dyDescent="0.25">
      <c r="A4" s="4">
        <v>2</v>
      </c>
      <c r="B4" s="233">
        <f>('55-59 Female Hdcp Qualifier'!B4)</f>
        <v>0</v>
      </c>
      <c r="C4" s="233">
        <f>('55-59 Female Hdcp Qualifier'!C4)</f>
        <v>0</v>
      </c>
      <c r="D4" s="233">
        <f>('55-59 Female Hdcp Qualifier'!D4)</f>
        <v>0</v>
      </c>
      <c r="E4" s="233">
        <f>('55-59 Female Hdcp Qualifier'!E4)</f>
        <v>0</v>
      </c>
      <c r="F4" s="233">
        <f>('55-59 Female Hdcp Qualifier'!F4)</f>
        <v>0</v>
      </c>
      <c r="G4" s="164">
        <f>('55-59 Female Hdcp Qualifier'!G4)</f>
        <v>0</v>
      </c>
      <c r="H4" s="164">
        <f>('55-59 Female Hdcp Qualifier'!H4)</f>
        <v>0</v>
      </c>
      <c r="I4" s="164">
        <f>('55-59 Female Hdcp Qualifier'!I4)</f>
        <v>0</v>
      </c>
      <c r="J4" s="280">
        <f>SUM(G4:I4)</f>
        <v>0</v>
      </c>
      <c r="K4" s="51"/>
      <c r="L4" s="279"/>
      <c r="M4" s="51"/>
      <c r="N4" s="241">
        <f>ROUNDDOWN((210-F4)*0.8,0)*3</f>
        <v>504</v>
      </c>
      <c r="O4" s="306">
        <f>SUM(G4:I4)</f>
        <v>0</v>
      </c>
    </row>
    <row r="5" spans="1:15" ht="15.75" x14ac:dyDescent="0.25">
      <c r="A5" s="4">
        <v>3</v>
      </c>
      <c r="B5" s="233"/>
      <c r="C5" s="233"/>
      <c r="D5" s="233"/>
      <c r="E5" s="233"/>
      <c r="F5" s="233"/>
      <c r="G5" s="164"/>
      <c r="H5" s="164"/>
      <c r="I5" s="164"/>
      <c r="J5" s="280"/>
      <c r="K5" s="128"/>
      <c r="L5" s="212"/>
      <c r="M5" s="129"/>
      <c r="N5" s="241"/>
      <c r="O5" s="131"/>
    </row>
    <row r="6" spans="1:15" ht="15.75" x14ac:dyDescent="0.25">
      <c r="A6" s="4">
        <v>4</v>
      </c>
      <c r="B6" s="233"/>
      <c r="C6" s="233"/>
      <c r="D6" s="233"/>
      <c r="E6" s="233"/>
      <c r="F6" s="233"/>
      <c r="G6" s="28"/>
      <c r="H6" s="28"/>
      <c r="I6" s="28"/>
      <c r="J6" s="280"/>
      <c r="K6" s="51"/>
      <c r="L6" s="213"/>
      <c r="M6" s="13"/>
      <c r="N6" s="241"/>
      <c r="O6" s="131"/>
    </row>
    <row r="7" spans="1:15" ht="15.75" x14ac:dyDescent="0.25">
      <c r="A7" s="4">
        <v>5</v>
      </c>
      <c r="B7" s="233"/>
      <c r="C7" s="233"/>
      <c r="D7" s="233"/>
      <c r="E7" s="233"/>
      <c r="F7" s="233"/>
      <c r="G7" s="28"/>
      <c r="H7" s="28"/>
      <c r="I7" s="28"/>
      <c r="J7" s="280"/>
      <c r="K7" s="128"/>
      <c r="L7" s="212"/>
      <c r="M7" s="129"/>
      <c r="N7" s="241"/>
      <c r="O7" s="131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('55-59 Female Hdcp Finals'!B3:B3)</f>
        <v>0</v>
      </c>
      <c r="C27" s="319">
        <f>('55-59 Female Hdcp Finals'!C3:C3)</f>
        <v>0</v>
      </c>
      <c r="D27" s="319">
        <f>('55-59 Female Hdcp Finals'!D3:D3)</f>
        <v>0</v>
      </c>
      <c r="E27" s="319">
        <f>('55-59 Female Hdcp Finals'!E3:E3)</f>
        <v>0</v>
      </c>
      <c r="F27" s="319">
        <f>('55-59 Female Hdcp Finals'!F3:F3)</f>
        <v>0</v>
      </c>
      <c r="G27" s="319">
        <f>('55-59 Female Hdcp Finals'!G3:G3)</f>
        <v>0</v>
      </c>
      <c r="H27" s="319">
        <f>('55-59 Female Hdcp Finals'!H3:H3)</f>
        <v>0</v>
      </c>
      <c r="I27" s="319">
        <f>('55-59 Female Hdcp Finals'!I3:I3)</f>
        <v>0</v>
      </c>
      <c r="J27" s="319">
        <f>('55-59 Female Hdcp Finals'!J3:J3)</f>
        <v>0</v>
      </c>
      <c r="K27" s="319">
        <f>('55-59 Female Hdcp Finals'!K3:K3)</f>
        <v>0</v>
      </c>
      <c r="L27" s="319">
        <f>('55-59 Female Hdcp Finals'!L3:L3)</f>
        <v>0</v>
      </c>
      <c r="M27" s="319">
        <f>('55-59 Female Hdcp Finals'!M3:M3)</f>
        <v>0</v>
      </c>
      <c r="N27" s="319">
        <f>('55-59 Female Hdcp Finals'!N3:N3)</f>
        <v>504</v>
      </c>
      <c r="O27" s="319">
        <f>('55-59 Female Hdcp Finals'!O3:O3)</f>
        <v>0</v>
      </c>
    </row>
    <row r="28" spans="1:15" ht="15.75" x14ac:dyDescent="0.25">
      <c r="A28" s="98" t="s">
        <v>10</v>
      </c>
      <c r="B28" s="32">
        <f>('55-59 Female Hdcp Finals'!B4:B4)</f>
        <v>0</v>
      </c>
      <c r="C28" s="32">
        <f>('55-59 Female Hdcp Finals'!C4:C4)</f>
        <v>0</v>
      </c>
      <c r="D28" s="32">
        <f>('55-59 Female Hdcp Finals'!D4:D4)</f>
        <v>0</v>
      </c>
      <c r="E28" s="32">
        <f>('55-59 Female Hdcp Finals'!E4:E4)</f>
        <v>0</v>
      </c>
      <c r="F28" s="32">
        <f>('55-59 Female Hdcp Finals'!F4:F4)</f>
        <v>0</v>
      </c>
      <c r="G28" s="32">
        <f>('55-59 Female Hdcp Finals'!G4:G4)</f>
        <v>0</v>
      </c>
      <c r="H28" s="32">
        <f>('55-59 Female Hdcp Finals'!H4:H4)</f>
        <v>0</v>
      </c>
      <c r="I28" s="32">
        <f>('55-59 Female Hdcp Finals'!I4:I4)</f>
        <v>0</v>
      </c>
      <c r="J28" s="32">
        <f>('55-59 Female Hdcp Finals'!J4:J4)</f>
        <v>0</v>
      </c>
      <c r="K28" s="32">
        <f>('55-59 Female Hdcp Finals'!K4:K4)</f>
        <v>0</v>
      </c>
      <c r="L28" s="32">
        <f>('55-59 Female Hdcp Finals'!L4:L4)</f>
        <v>0</v>
      </c>
      <c r="M28" s="32">
        <f>('55-59 Female Hdcp Finals'!M4:M4)</f>
        <v>0</v>
      </c>
      <c r="N28" s="32">
        <f>('55-59 Female Hdcp Finals'!N4:N4)</f>
        <v>504</v>
      </c>
      <c r="O28" s="32">
        <f>('55-59 Female Hdcp Finals'!O4:O4)</f>
        <v>0</v>
      </c>
    </row>
    <row r="29" spans="1:15" ht="16.5" thickBot="1" x14ac:dyDescent="0.3">
      <c r="A29" s="99" t="s">
        <v>11</v>
      </c>
      <c r="B29" s="36">
        <f>('55-59 Female Hdcp Finals'!B5:B5)</f>
        <v>0</v>
      </c>
      <c r="C29" s="36">
        <f>('55-59 Female Hdcp Finals'!C5:C5)</f>
        <v>0</v>
      </c>
      <c r="D29" s="36">
        <f>('55-59 Female Hdcp Finals'!D5:D5)</f>
        <v>0</v>
      </c>
      <c r="E29" s="36">
        <f>('55-59 Female Hdcp Finals'!E5:E5)</f>
        <v>0</v>
      </c>
      <c r="F29" s="36">
        <f>('55-59 Female Hdcp Finals'!F5:F5)</f>
        <v>0</v>
      </c>
      <c r="G29" s="36">
        <f>('55-59 Female Hdcp Finals'!G5:G5)</f>
        <v>0</v>
      </c>
      <c r="H29" s="36">
        <f>('55-59 Female Hdcp Finals'!H5:H5)</f>
        <v>0</v>
      </c>
      <c r="I29" s="36">
        <f>('55-59 Female Hdcp Finals'!I5:I5)</f>
        <v>0</v>
      </c>
      <c r="J29" s="36">
        <f>('55-59 Female Hdcp Finals'!J5:J5)</f>
        <v>0</v>
      </c>
      <c r="K29" s="36">
        <f>('55-59 Female Hdcp Finals'!K5:K5)</f>
        <v>0</v>
      </c>
      <c r="L29" s="36">
        <f>('55-59 Female Hdcp Finals'!L5:L5)</f>
        <v>0</v>
      </c>
      <c r="M29" s="36">
        <f>('55-59 Female Hdcp Finals'!M5:M5)</f>
        <v>0</v>
      </c>
      <c r="N29" s="36">
        <f>('55-59 Female Hdcp Finals'!N5:N5)</f>
        <v>0</v>
      </c>
      <c r="O29" s="36">
        <f>('55-59 Female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55-59 Female&amp;R&amp;12Page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G23" sqref="G23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/>
      <c r="C3" s="293"/>
      <c r="D3" s="293"/>
      <c r="E3" s="294"/>
      <c r="F3" s="294">
        <v>210</v>
      </c>
      <c r="G3" s="295"/>
      <c r="H3" s="295"/>
      <c r="I3" s="295"/>
      <c r="J3" s="251"/>
      <c r="K3" s="241"/>
      <c r="L3" s="241"/>
      <c r="M3" s="241"/>
      <c r="N3" s="277"/>
      <c r="O3" s="296"/>
      <c r="P3" s="307">
        <f>SUM(G3:O3)</f>
        <v>0</v>
      </c>
      <c r="Q3" s="241">
        <f>ROUNDDOWN((210-F3)*0.8,0)*3</f>
        <v>0</v>
      </c>
      <c r="R3" s="241">
        <f>+Q3+P3</f>
        <v>0</v>
      </c>
    </row>
    <row r="4" spans="1:18" s="27" customFormat="1" ht="15.75" x14ac:dyDescent="0.25">
      <c r="A4" s="4">
        <v>2</v>
      </c>
      <c r="B4" s="244"/>
      <c r="C4" s="244"/>
      <c r="D4" s="293"/>
      <c r="E4" s="244"/>
      <c r="F4" s="244">
        <v>210</v>
      </c>
      <c r="G4" s="233"/>
      <c r="H4" s="233"/>
      <c r="I4" s="233"/>
      <c r="J4" s="234"/>
      <c r="K4" s="252"/>
      <c r="L4" s="252"/>
      <c r="M4" s="252"/>
      <c r="N4" s="42"/>
      <c r="O4" s="49"/>
      <c r="P4" s="287">
        <f>SUM(G4:O4)</f>
        <v>0</v>
      </c>
      <c r="Q4" s="241">
        <f>ROUNDDOWN((210-F4)*0.8,0)*3</f>
        <v>0</v>
      </c>
      <c r="R4" s="241">
        <f>+Q4+P4</f>
        <v>0</v>
      </c>
    </row>
    <row r="5" spans="1:18" s="27" customFormat="1" ht="15.75" x14ac:dyDescent="0.25">
      <c r="A5" s="4">
        <v>3</v>
      </c>
      <c r="B5" s="233"/>
      <c r="C5" s="233"/>
      <c r="D5" s="233"/>
      <c r="E5" s="233"/>
      <c r="F5" s="233">
        <v>210</v>
      </c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0</v>
      </c>
      <c r="R5" s="241">
        <f>+Q5+P5</f>
        <v>0</v>
      </c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>
        <f>+Q6+P6</f>
        <v>0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>
        <f>+Q7+P7</f>
        <v>0</v>
      </c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Italic"&amp;12 100-over Male&amp;R&amp;12Page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D18" sqref="D18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5.42578125" style="3" customWidth="1"/>
    <col min="5" max="5" width="6.28515625" style="3" customWidth="1"/>
    <col min="6" max="6" width="7.5703125" style="3" hidden="1" customWidth="1"/>
    <col min="7" max="9" width="9.71093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5.75" x14ac:dyDescent="0.25">
      <c r="A3" s="4">
        <v>1</v>
      </c>
      <c r="B3" s="233">
        <f>('100-over Male Hdcp Qualifier'!B3)</f>
        <v>0</v>
      </c>
      <c r="C3" s="233">
        <f>('100-over Male Hdcp Qualifier'!C3)</f>
        <v>0</v>
      </c>
      <c r="D3" s="233">
        <f>('100-over Male Hdcp Qualifier'!D3)</f>
        <v>0</v>
      </c>
      <c r="E3" s="233">
        <f>('100-over Male Hdcp Qualifier'!E3)</f>
        <v>0</v>
      </c>
      <c r="F3" s="233">
        <f>('100-over Male Hdcp Qualifier'!F3)</f>
        <v>210</v>
      </c>
      <c r="G3" s="164">
        <f>('100-over Male Hdcp Qualifier'!G3)</f>
        <v>0</v>
      </c>
      <c r="H3" s="164">
        <f>('100-over Male Hdcp Qualifier'!H3)</f>
        <v>0</v>
      </c>
      <c r="I3" s="164">
        <f>('100-over Male Hdcp Qualifier'!I3)</f>
        <v>0</v>
      </c>
      <c r="J3" s="15">
        <f>SUM(G3:I3)</f>
        <v>0</v>
      </c>
      <c r="K3" s="40"/>
      <c r="L3" s="274"/>
      <c r="M3" s="40"/>
      <c r="N3" s="241">
        <f>ROUNDDOWN((210-F3)*0.8,0)*3</f>
        <v>0</v>
      </c>
      <c r="O3" s="306">
        <f>SUM(J3:N3)</f>
        <v>0</v>
      </c>
    </row>
    <row r="4" spans="1:15" ht="15.75" x14ac:dyDescent="0.25">
      <c r="A4" s="4">
        <v>2</v>
      </c>
      <c r="B4" s="233">
        <f>('100-over Male Hdcp Qualifier'!B4)</f>
        <v>0</v>
      </c>
      <c r="C4" s="233">
        <f>('100-over Male Hdcp Qualifier'!C4)</f>
        <v>0</v>
      </c>
      <c r="D4" s="233">
        <f>('100-over Male Hdcp Qualifier'!D4)</f>
        <v>0</v>
      </c>
      <c r="E4" s="233">
        <f>('100-over Male Hdcp Qualifier'!E4)</f>
        <v>0</v>
      </c>
      <c r="F4" s="233">
        <f>('100-over Male Hdcp Qualifier'!F4)</f>
        <v>210</v>
      </c>
      <c r="G4" s="164">
        <f>('100-over Male Hdcp Qualifier'!G4)</f>
        <v>0</v>
      </c>
      <c r="H4" s="164">
        <f>('100-over Male Hdcp Qualifier'!H4)</f>
        <v>0</v>
      </c>
      <c r="I4" s="164">
        <f>('100-over Male Hdcp Qualifier'!I4)</f>
        <v>0</v>
      </c>
      <c r="J4" s="280">
        <f>SUM(G4:I4)</f>
        <v>0</v>
      </c>
      <c r="K4" s="51"/>
      <c r="L4" s="279"/>
      <c r="M4" s="51"/>
      <c r="N4" s="241">
        <f>ROUNDDOWN((210-F4)*0.8,0)*3</f>
        <v>0</v>
      </c>
      <c r="O4" s="131">
        <f>SUM(J4:N4)</f>
        <v>0</v>
      </c>
    </row>
    <row r="5" spans="1:15" ht="15.75" x14ac:dyDescent="0.25">
      <c r="A5" s="4">
        <v>3</v>
      </c>
      <c r="B5" s="233">
        <f>('100-over Male Hdcp Qualifier'!B5)</f>
        <v>0</v>
      </c>
      <c r="C5" s="233">
        <f>('100-over Male Hdcp Qualifier'!C5)</f>
        <v>0</v>
      </c>
      <c r="D5" s="233">
        <f>('100-over Male Hdcp Qualifier'!D5)</f>
        <v>0</v>
      </c>
      <c r="E5" s="233">
        <f>('100-over Male Hdcp Qualifier'!E5)</f>
        <v>0</v>
      </c>
      <c r="F5" s="233">
        <f>('100-over Male Hdcp Qualifier'!F5)</f>
        <v>210</v>
      </c>
      <c r="G5" s="164">
        <f>('100-over Male Hdcp Qualifier'!G5)</f>
        <v>0</v>
      </c>
      <c r="H5" s="164">
        <f>('100-over Male Hdcp Qualifier'!H5)</f>
        <v>0</v>
      </c>
      <c r="I5" s="164">
        <f>('100-over Male Hdcp Qualifier'!I5)</f>
        <v>0</v>
      </c>
      <c r="J5" s="280">
        <f>SUM(G5:I5)</f>
        <v>0</v>
      </c>
      <c r="K5" s="128"/>
      <c r="L5" s="212"/>
      <c r="M5" s="129"/>
      <c r="N5" s="241">
        <f>ROUNDDOWN((210-F5)*0.8,0)*3</f>
        <v>0</v>
      </c>
      <c r="O5" s="131">
        <f>SUM(J5:N5)</f>
        <v>0</v>
      </c>
    </row>
    <row r="6" spans="1:15" ht="15.75" x14ac:dyDescent="0.25">
      <c r="A6" s="4">
        <v>4</v>
      </c>
      <c r="B6" s="233">
        <f>('100-over Male Hdcp Qualifier'!B6)</f>
        <v>0</v>
      </c>
      <c r="C6" s="233">
        <f>('100-over Male Hdcp Qualifier'!C6)</f>
        <v>0</v>
      </c>
      <c r="D6" s="233">
        <f>('100-over Male Hdcp Qualifier'!D6)</f>
        <v>0</v>
      </c>
      <c r="E6" s="233">
        <f>('100-over Male Hdcp Qualifier'!E6)</f>
        <v>0</v>
      </c>
      <c r="F6" s="233">
        <f>('100-over Male Hdcp Qualifier'!F6)</f>
        <v>210</v>
      </c>
      <c r="G6" s="164">
        <f>('100-over Male Hdcp Qualifier'!G6)</f>
        <v>0</v>
      </c>
      <c r="H6" s="164">
        <f>('100-over Male Hdcp Qualifier'!H6)</f>
        <v>0</v>
      </c>
      <c r="I6" s="164">
        <f>('100-over Male Hdcp Qualifier'!I6)</f>
        <v>0</v>
      </c>
      <c r="J6" s="280">
        <f>SUM(G6:I6)</f>
        <v>0</v>
      </c>
      <c r="K6" s="51"/>
      <c r="L6" s="213"/>
      <c r="M6" s="13"/>
      <c r="N6" s="241">
        <f>ROUNDDOWN((210-F6)*0.8,0)*3</f>
        <v>0</v>
      </c>
      <c r="O6" s="131">
        <f>SUM(J6:N6)</f>
        <v>0</v>
      </c>
    </row>
    <row r="7" spans="1:15" ht="15.75" x14ac:dyDescent="0.25">
      <c r="A7" s="4">
        <v>5</v>
      </c>
      <c r="B7" s="233">
        <f>('100-over Male Hdcp Qualifier'!B7)</f>
        <v>0</v>
      </c>
      <c r="C7" s="233">
        <f>('100-over Male Hdcp Qualifier'!C7)</f>
        <v>0</v>
      </c>
      <c r="D7" s="233">
        <f>('100-over Male Hdcp Qualifier'!D7)</f>
        <v>0</v>
      </c>
      <c r="E7" s="233">
        <f>('100-over Male Hdcp Qualifier'!E7)</f>
        <v>0</v>
      </c>
      <c r="F7" s="233">
        <f>('100-over Male Hdcp Qualifier'!F7)</f>
        <v>210</v>
      </c>
      <c r="G7" s="164">
        <f>('100-over Male Hdcp Qualifier'!G7)</f>
        <v>0</v>
      </c>
      <c r="H7" s="164">
        <f>('100-over Male Hdcp Qualifier'!H7)</f>
        <v>0</v>
      </c>
      <c r="I7" s="164">
        <f>('100-over Male Hdcp Qualifier'!I7)</f>
        <v>0</v>
      </c>
      <c r="J7" s="280">
        <f>SUM(G7:I7)</f>
        <v>0</v>
      </c>
      <c r="K7" s="128"/>
      <c r="L7" s="212"/>
      <c r="M7" s="129"/>
      <c r="N7" s="241">
        <f>ROUNDDOWN((210-F7)*0.8,0)*3</f>
        <v>0</v>
      </c>
      <c r="O7" s="131">
        <f>SUM(J7:N7)</f>
        <v>0</v>
      </c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2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>
        <f>('100-over Male Hdcp Finals'!B3:B3)</f>
        <v>0</v>
      </c>
      <c r="C27" s="319">
        <f>('100-over Male Hdcp Finals'!C3:C3)</f>
        <v>0</v>
      </c>
      <c r="D27" s="319">
        <f>('100-over Male Hdcp Finals'!D3:D3)</f>
        <v>0</v>
      </c>
      <c r="E27" s="319">
        <f>('100-over Male Hdcp Finals'!E3:E3)</f>
        <v>0</v>
      </c>
      <c r="F27" s="319">
        <f>('100-over Male Hdcp Finals'!F3:F3)</f>
        <v>210</v>
      </c>
      <c r="G27" s="319">
        <f>('100-over Male Hdcp Finals'!G3:G3)</f>
        <v>0</v>
      </c>
      <c r="H27" s="319">
        <f>('100-over Male Hdcp Finals'!H3:H3)</f>
        <v>0</v>
      </c>
      <c r="I27" s="319">
        <f>('100-over Male Hdcp Finals'!I3:I3)</f>
        <v>0</v>
      </c>
      <c r="J27" s="319">
        <f>('100-over Male Hdcp Finals'!J3:J3)</f>
        <v>0</v>
      </c>
      <c r="K27" s="319">
        <f>('100-over Male Hdcp Finals'!K3:K3)</f>
        <v>0</v>
      </c>
      <c r="L27" s="319">
        <f>('100-over Male Hdcp Finals'!L3:L3)</f>
        <v>0</v>
      </c>
      <c r="M27" s="319">
        <f>('100-over Male Hdcp Finals'!M3:M3)</f>
        <v>0</v>
      </c>
      <c r="N27" s="319">
        <f>('100-over Male Hdcp Finals'!N3:N3)</f>
        <v>0</v>
      </c>
      <c r="O27" s="319">
        <f>('100-over Male Hdcp Finals'!O3:O3)</f>
        <v>0</v>
      </c>
    </row>
    <row r="28" spans="1:15" ht="15.75" x14ac:dyDescent="0.25">
      <c r="A28" s="98" t="s">
        <v>10</v>
      </c>
      <c r="B28" s="32">
        <f>('100-over Male Hdcp Finals'!B4:B4)</f>
        <v>0</v>
      </c>
      <c r="C28" s="32">
        <f>('100-over Male Hdcp Finals'!C4:C4)</f>
        <v>0</v>
      </c>
      <c r="D28" s="32">
        <f>('100-over Male Hdcp Finals'!D4:D4)</f>
        <v>0</v>
      </c>
      <c r="E28" s="32">
        <f>('100-over Male Hdcp Finals'!E4:E4)</f>
        <v>0</v>
      </c>
      <c r="F28" s="32">
        <f>('100-over Male Hdcp Finals'!F4:F4)</f>
        <v>210</v>
      </c>
      <c r="G28" s="32">
        <f>('100-over Male Hdcp Finals'!G4:G4)</f>
        <v>0</v>
      </c>
      <c r="H28" s="32">
        <f>('100-over Male Hdcp Finals'!H4:H4)</f>
        <v>0</v>
      </c>
      <c r="I28" s="32">
        <f>('100-over Male Hdcp Finals'!I4:I4)</f>
        <v>0</v>
      </c>
      <c r="J28" s="32">
        <f>('100-over Male Hdcp Finals'!J4:J4)</f>
        <v>0</v>
      </c>
      <c r="K28" s="32">
        <f>('100-over Male Hdcp Finals'!K4:K4)</f>
        <v>0</v>
      </c>
      <c r="L28" s="32">
        <f>('100-over Male Hdcp Finals'!L4:L4)</f>
        <v>0</v>
      </c>
      <c r="M28" s="32">
        <f>('100-over Male Hdcp Finals'!M4:M4)</f>
        <v>0</v>
      </c>
      <c r="N28" s="32">
        <f>('100-over Male Hdcp Finals'!N4:N4)</f>
        <v>0</v>
      </c>
      <c r="O28" s="32">
        <f>('100-over Male Hdcp Finals'!O4:O4)</f>
        <v>0</v>
      </c>
    </row>
    <row r="29" spans="1:15" ht="16.5" thickBot="1" x14ac:dyDescent="0.3">
      <c r="A29" s="99" t="s">
        <v>11</v>
      </c>
      <c r="B29" s="36">
        <f>('100-over Male Hdcp Finals'!B5:B5)</f>
        <v>0</v>
      </c>
      <c r="C29" s="36">
        <f>('100-over Male Hdcp Finals'!C5:C5)</f>
        <v>0</v>
      </c>
      <c r="D29" s="36">
        <f>('100-over Male Hdcp Finals'!D5:D5)</f>
        <v>0</v>
      </c>
      <c r="E29" s="36">
        <f>('100-over Male Hdcp Finals'!E5:E5)</f>
        <v>0</v>
      </c>
      <c r="F29" s="36">
        <f>('100-over Male Hdcp Finals'!F5:F5)</f>
        <v>210</v>
      </c>
      <c r="G29" s="36">
        <f>('100-over Male Hdcp Finals'!G5:G5)</f>
        <v>0</v>
      </c>
      <c r="H29" s="36">
        <f>('100-over Male Hdcp Finals'!H5:H5)</f>
        <v>0</v>
      </c>
      <c r="I29" s="36">
        <f>('100-over Male Hdcp Finals'!I5:I5)</f>
        <v>0</v>
      </c>
      <c r="J29" s="36">
        <f>('100-over Male Hdcp Finals'!J5:J5)</f>
        <v>0</v>
      </c>
      <c r="K29" s="36">
        <f>('100-over Male Hdcp Finals'!K5:K5)</f>
        <v>0</v>
      </c>
      <c r="L29" s="36">
        <f>('100-over Male Hdcp Finals'!L5:L5)</f>
        <v>0</v>
      </c>
      <c r="M29" s="36">
        <f>('100-over Male Hdcp Finals'!M5:M5)</f>
        <v>0</v>
      </c>
      <c r="N29" s="36">
        <f>('100-over Male Hdcp Finals'!N5:N5)</f>
        <v>0</v>
      </c>
      <c r="O29" s="36">
        <f>('100-over Male Hdcp Finals'!O5:O5)</f>
        <v>0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Italic"&amp;12 100-over Male&amp;R&amp;12Page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33"/>
  <sheetViews>
    <sheetView view="pageLayout" zoomScaleNormal="53" zoomScaleSheetLayoutView="78" workbookViewId="0">
      <selection activeCell="D6" sqref="D6"/>
    </sheetView>
  </sheetViews>
  <sheetFormatPr defaultRowHeight="15" x14ac:dyDescent="0.2"/>
  <cols>
    <col min="1" max="1" width="4" style="74" customWidth="1"/>
    <col min="2" max="3" width="14.42578125" style="3" customWidth="1"/>
    <col min="4" max="4" width="18.42578125" style="3" customWidth="1"/>
    <col min="5" max="5" width="7" style="3" customWidth="1"/>
    <col min="6" max="8" width="9.7109375" style="74" customWidth="1"/>
    <col min="9" max="9" width="8.7109375" style="3" hidden="1" customWidth="1"/>
    <col min="10" max="10" width="9.5703125" style="74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82" t="s">
        <v>5</v>
      </c>
      <c r="I1" s="282" t="s">
        <v>5</v>
      </c>
      <c r="J1" s="282" t="s">
        <v>5</v>
      </c>
      <c r="K1" s="226" t="s">
        <v>5</v>
      </c>
      <c r="L1" s="402" t="s">
        <v>2</v>
      </c>
      <c r="M1" s="367" t="s">
        <v>3</v>
      </c>
    </row>
    <row r="2" spans="1:13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83">
        <v>3</v>
      </c>
      <c r="I2" s="283">
        <v>4</v>
      </c>
      <c r="J2" s="283">
        <v>5</v>
      </c>
      <c r="K2" s="227">
        <v>6</v>
      </c>
      <c r="L2" s="403"/>
      <c r="M2" s="412"/>
    </row>
    <row r="3" spans="1:13" s="27" customFormat="1" ht="15.75" x14ac:dyDescent="0.25">
      <c r="A3" s="24">
        <v>1</v>
      </c>
      <c r="B3" s="250"/>
      <c r="C3" s="250"/>
      <c r="D3" s="250"/>
      <c r="E3" s="250"/>
      <c r="F3" s="234"/>
      <c r="G3" s="234"/>
      <c r="H3" s="234"/>
      <c r="I3" s="235"/>
      <c r="J3" s="236"/>
      <c r="K3" s="304"/>
      <c r="L3" s="286">
        <f>SUM(F3:K3)</f>
        <v>0</v>
      </c>
      <c r="M3" s="43">
        <f>SUM(F3:K3)</f>
        <v>0</v>
      </c>
    </row>
    <row r="4" spans="1:13" s="27" customFormat="1" ht="15.75" x14ac:dyDescent="0.25">
      <c r="A4" s="24">
        <v>2</v>
      </c>
      <c r="B4" s="273"/>
      <c r="C4" s="273"/>
      <c r="D4" s="273"/>
      <c r="E4" s="273"/>
      <c r="F4" s="233"/>
      <c r="G4" s="233"/>
      <c r="H4" s="234"/>
      <c r="I4" s="235"/>
      <c r="J4" s="236"/>
      <c r="K4" s="43"/>
      <c r="L4" s="43">
        <f>SUM(F4:K4)</f>
        <v>0</v>
      </c>
      <c r="M4" s="43">
        <f>SUM(F4:K4)</f>
        <v>0</v>
      </c>
    </row>
    <row r="5" spans="1:13" s="27" customFormat="1" ht="15.75" x14ac:dyDescent="0.25">
      <c r="A5" s="24">
        <v>3</v>
      </c>
      <c r="B5" s="201"/>
      <c r="C5" s="201"/>
      <c r="D5" s="201"/>
      <c r="E5" s="201"/>
      <c r="F5" s="233"/>
      <c r="G5" s="233"/>
      <c r="H5" s="234"/>
      <c r="I5" s="235"/>
      <c r="J5" s="236"/>
      <c r="K5" s="43"/>
      <c r="L5" s="43">
        <f>SUM(F5:K5)</f>
        <v>0</v>
      </c>
      <c r="M5" s="43">
        <f>SUM(F5:K5)</f>
        <v>0</v>
      </c>
    </row>
    <row r="6" spans="1:13" s="27" customFormat="1" ht="15.75" x14ac:dyDescent="0.25">
      <c r="A6" s="24">
        <v>4</v>
      </c>
      <c r="B6" s="201"/>
      <c r="C6" s="201"/>
      <c r="D6" s="201"/>
      <c r="E6" s="201"/>
      <c r="F6" s="233"/>
      <c r="G6" s="233"/>
      <c r="H6" s="234"/>
      <c r="I6" s="235"/>
      <c r="J6" s="236"/>
      <c r="K6" s="43"/>
      <c r="L6" s="43">
        <f>SUM(F6:K6)</f>
        <v>0</v>
      </c>
      <c r="M6" s="43">
        <f>SUM(F6:K6)</f>
        <v>0</v>
      </c>
    </row>
    <row r="7" spans="1:13" s="27" customFormat="1" ht="15.75" x14ac:dyDescent="0.25">
      <c r="A7" s="24">
        <v>5</v>
      </c>
      <c r="B7" s="41"/>
      <c r="C7" s="41"/>
      <c r="D7" s="41"/>
      <c r="E7" s="41"/>
      <c r="F7" s="28"/>
      <c r="G7" s="28"/>
      <c r="H7" s="164"/>
      <c r="I7" s="25"/>
      <c r="J7" s="130"/>
      <c r="K7" s="43"/>
      <c r="L7" s="43">
        <f>SUM(F7:K7)</f>
        <v>0</v>
      </c>
      <c r="M7" s="43">
        <f>SUM(F7:K7)</f>
        <v>0</v>
      </c>
    </row>
    <row r="8" spans="1:13" s="27" customFormat="1" ht="15.75" x14ac:dyDescent="0.25">
      <c r="A8" s="24">
        <v>6</v>
      </c>
      <c r="B8" s="41"/>
      <c r="C8" s="41"/>
      <c r="D8" s="41"/>
      <c r="E8" s="41"/>
      <c r="F8" s="28"/>
      <c r="G8" s="28"/>
      <c r="H8" s="164"/>
      <c r="I8" s="25"/>
      <c r="J8" s="130"/>
      <c r="K8" s="43"/>
      <c r="L8" s="43"/>
      <c r="M8" s="43"/>
    </row>
    <row r="9" spans="1:13" s="27" customFormat="1" ht="15.75" x14ac:dyDescent="0.25">
      <c r="A9" s="24">
        <v>7</v>
      </c>
      <c r="B9" s="49"/>
      <c r="C9" s="49"/>
      <c r="D9" s="49"/>
      <c r="E9" s="49"/>
      <c r="F9" s="41"/>
      <c r="G9" s="28"/>
      <c r="H9" s="164"/>
      <c r="I9" s="25"/>
      <c r="J9" s="130"/>
      <c r="K9" s="43"/>
      <c r="L9" s="43"/>
      <c r="M9" s="43"/>
    </row>
    <row r="10" spans="1:13" s="27" customFormat="1" ht="15.75" x14ac:dyDescent="0.25">
      <c r="A10" s="24">
        <v>8</v>
      </c>
      <c r="B10" s="41"/>
      <c r="C10" s="41"/>
      <c r="D10" s="41"/>
      <c r="E10" s="41"/>
      <c r="F10" s="28"/>
      <c r="G10" s="28"/>
      <c r="H10" s="164"/>
      <c r="I10" s="25"/>
      <c r="J10" s="130"/>
      <c r="K10" s="43"/>
      <c r="L10" s="43"/>
      <c r="M10" s="43"/>
    </row>
    <row r="11" spans="1:13" s="27" customFormat="1" ht="15.75" x14ac:dyDescent="0.25">
      <c r="A11" s="24">
        <v>9</v>
      </c>
      <c r="B11" s="28"/>
      <c r="C11" s="28"/>
      <c r="D11" s="28"/>
      <c r="E11" s="28"/>
      <c r="F11" s="28"/>
      <c r="G11" s="28"/>
      <c r="H11" s="164"/>
      <c r="I11" s="25"/>
      <c r="J11" s="26"/>
      <c r="K11" s="43"/>
      <c r="L11" s="43"/>
      <c r="M11" s="43"/>
    </row>
    <row r="12" spans="1:13" ht="20.25" x14ac:dyDescent="0.3">
      <c r="A12" s="24">
        <v>10</v>
      </c>
      <c r="B12" s="28"/>
      <c r="C12" s="28"/>
      <c r="D12" s="308"/>
      <c r="E12" s="28"/>
      <c r="F12" s="28"/>
      <c r="G12" s="28"/>
      <c r="H12" s="164"/>
      <c r="I12" s="25"/>
      <c r="J12" s="26"/>
      <c r="K12" s="43"/>
      <c r="L12" s="287"/>
      <c r="M12" s="287"/>
    </row>
    <row r="13" spans="1:13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  <c r="K13" s="287"/>
      <c r="L13" s="287"/>
      <c r="M13" s="287"/>
    </row>
    <row r="14" spans="1:13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  <c r="K14" s="287"/>
      <c r="L14" s="287"/>
      <c r="M14" s="287"/>
    </row>
    <row r="15" spans="1:13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  <c r="K15" s="287"/>
      <c r="L15" s="287"/>
      <c r="M15" s="287"/>
    </row>
    <row r="16" spans="1:13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  <c r="K16" s="287"/>
      <c r="L16" s="287"/>
      <c r="M16" s="287"/>
    </row>
    <row r="17" spans="1:13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  <c r="K17" s="287"/>
      <c r="L17" s="287"/>
      <c r="M17" s="287"/>
    </row>
    <row r="18" spans="1:13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  <c r="K18" s="287"/>
      <c r="L18" s="287"/>
      <c r="M18" s="287"/>
    </row>
    <row r="19" spans="1:13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  <c r="K19" s="287"/>
      <c r="L19" s="287"/>
      <c r="M19" s="287"/>
    </row>
    <row r="20" spans="1:13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  <c r="K20" s="287"/>
      <c r="L20" s="287"/>
      <c r="M20" s="287"/>
    </row>
    <row r="21" spans="1:13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  <c r="K21" s="287"/>
      <c r="L21" s="287"/>
      <c r="M21" s="287"/>
    </row>
    <row r="22" spans="1:13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  <c r="K22" s="287"/>
      <c r="L22" s="285"/>
      <c r="M22" s="287"/>
    </row>
    <row r="23" spans="1:13" ht="15.75" x14ac:dyDescent="0.25">
      <c r="A23" s="4">
        <v>21</v>
      </c>
      <c r="B23" s="14"/>
      <c r="C23" s="14"/>
      <c r="D23" s="14"/>
      <c r="E23" s="14"/>
      <c r="F23" s="28"/>
      <c r="G23" s="28"/>
      <c r="H23" s="164"/>
      <c r="I23" s="25"/>
      <c r="J23" s="26"/>
      <c r="K23" s="287"/>
      <c r="L23" s="287"/>
      <c r="M23" s="287"/>
    </row>
    <row r="24" spans="1:13" ht="15.75" x14ac:dyDescent="0.25">
      <c r="A24" s="4">
        <v>22</v>
      </c>
      <c r="B24" s="14"/>
      <c r="C24" s="14"/>
      <c r="D24" s="14"/>
      <c r="E24" s="14"/>
      <c r="F24" s="28"/>
      <c r="G24" s="28"/>
      <c r="H24" s="164"/>
      <c r="I24" s="25"/>
      <c r="J24" s="26"/>
      <c r="K24" s="287"/>
      <c r="L24" s="287"/>
      <c r="M24" s="287"/>
    </row>
    <row r="25" spans="1:13" ht="15.75" x14ac:dyDescent="0.25">
      <c r="A25" s="4">
        <v>23</v>
      </c>
      <c r="B25" s="14"/>
      <c r="C25" s="14"/>
      <c r="D25" s="14"/>
      <c r="E25" s="14"/>
      <c r="F25" s="28"/>
      <c r="G25" s="28"/>
      <c r="H25" s="164"/>
      <c r="I25" s="25"/>
      <c r="J25" s="26"/>
      <c r="K25" s="287"/>
      <c r="L25" s="287"/>
      <c r="M25" s="287"/>
    </row>
    <row r="26" spans="1:13" ht="15.75" x14ac:dyDescent="0.25">
      <c r="A26" s="4">
        <v>24</v>
      </c>
      <c r="B26" s="14"/>
      <c r="C26" s="14"/>
      <c r="D26" s="14"/>
      <c r="E26" s="14"/>
      <c r="F26" s="28"/>
      <c r="G26" s="28"/>
      <c r="H26" s="164"/>
      <c r="I26" s="25"/>
      <c r="J26" s="26"/>
      <c r="K26" s="287"/>
      <c r="L26" s="287"/>
      <c r="M26" s="287"/>
    </row>
    <row r="27" spans="1:13" ht="15.75" x14ac:dyDescent="0.25">
      <c r="A27" s="4">
        <v>25</v>
      </c>
      <c r="B27" s="14"/>
      <c r="C27" s="14"/>
      <c r="D27" s="14"/>
      <c r="E27" s="14"/>
      <c r="F27" s="28"/>
      <c r="G27" s="28"/>
      <c r="H27" s="164"/>
      <c r="I27" s="25"/>
      <c r="J27" s="26"/>
      <c r="K27" s="287"/>
      <c r="L27" s="287"/>
      <c r="M27" s="287"/>
    </row>
    <row r="28" spans="1:13" ht="15.75" x14ac:dyDescent="0.25">
      <c r="A28" s="4">
        <v>26</v>
      </c>
      <c r="B28" s="14"/>
      <c r="C28" s="14"/>
      <c r="D28" s="14"/>
      <c r="E28" s="14"/>
      <c r="F28" s="28"/>
      <c r="G28" s="28"/>
      <c r="H28" s="164"/>
      <c r="I28" s="25"/>
      <c r="J28" s="26"/>
      <c r="K28" s="287"/>
      <c r="L28" s="287"/>
      <c r="M28" s="287"/>
    </row>
    <row r="29" spans="1:13" ht="15.75" x14ac:dyDescent="0.25">
      <c r="A29" s="4">
        <v>27</v>
      </c>
      <c r="B29" s="14"/>
      <c r="C29" s="14"/>
      <c r="D29" s="14"/>
      <c r="E29" s="14"/>
      <c r="F29" s="28"/>
      <c r="G29" s="28"/>
      <c r="H29" s="164"/>
      <c r="I29" s="25"/>
      <c r="J29" s="26"/>
      <c r="K29" s="287"/>
      <c r="L29" s="287"/>
      <c r="M29" s="287"/>
    </row>
    <row r="30" spans="1:13" ht="15.75" x14ac:dyDescent="0.25">
      <c r="A30" s="4">
        <v>28</v>
      </c>
      <c r="B30" s="14"/>
      <c r="C30" s="14"/>
      <c r="D30" s="14"/>
      <c r="E30" s="14"/>
      <c r="F30" s="28"/>
      <c r="G30" s="28"/>
      <c r="H30" s="164"/>
      <c r="I30" s="25"/>
      <c r="J30" s="26"/>
      <c r="K30" s="287"/>
      <c r="L30" s="287"/>
      <c r="M30" s="287"/>
    </row>
    <row r="31" spans="1:13" ht="15.75" x14ac:dyDescent="0.25">
      <c r="A31" s="4">
        <v>29</v>
      </c>
      <c r="B31" s="14"/>
      <c r="C31" s="14"/>
      <c r="D31" s="14"/>
      <c r="E31" s="14"/>
      <c r="F31" s="28"/>
      <c r="G31" s="28"/>
      <c r="H31" s="164"/>
      <c r="I31" s="25"/>
      <c r="J31" s="26"/>
      <c r="K31" s="287"/>
      <c r="L31" s="287"/>
      <c r="M31" s="287"/>
    </row>
    <row r="32" spans="1:13" ht="15.75" x14ac:dyDescent="0.25">
      <c r="A32" s="4">
        <v>30</v>
      </c>
      <c r="B32" s="14"/>
      <c r="C32" s="14"/>
      <c r="D32" s="14"/>
      <c r="E32" s="14"/>
      <c r="F32" s="28"/>
      <c r="G32" s="28"/>
      <c r="H32" s="164"/>
      <c r="I32" s="25"/>
      <c r="J32" s="26"/>
      <c r="K32" s="287"/>
      <c r="L32" s="287"/>
      <c r="M32" s="287"/>
    </row>
    <row r="33" spans="1:12" s="27" customFormat="1" ht="20.25" x14ac:dyDescent="0.3">
      <c r="A33" s="405" t="s">
        <v>58</v>
      </c>
      <c r="B33" s="406"/>
      <c r="C33" s="406"/>
      <c r="D33" s="406"/>
      <c r="E33" s="406"/>
      <c r="F33" s="406"/>
      <c r="G33" s="406"/>
      <c r="H33" s="406"/>
      <c r="I33" s="406"/>
      <c r="J33" s="406"/>
      <c r="L33" s="284"/>
    </row>
  </sheetData>
  <mergeCells count="7">
    <mergeCell ref="L1:L2"/>
    <mergeCell ref="M1:M2"/>
    <mergeCell ref="A33:J33"/>
    <mergeCell ref="D1:D2"/>
    <mergeCell ref="E1:E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Harrisburg,PA&amp;C&amp;12 2014 Keystone State Games&amp;R&amp;12Qualifying Round</oddHeader>
    <oddFooter>&amp;L&amp;12Printed &amp;D
Time &amp;T&amp;C&amp;"Arial,Bold Italic"&amp;12 55-over Male - Scratch Qualifying&amp;R&amp;12Page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J29"/>
  <sheetViews>
    <sheetView view="pageLayout" zoomScaleNormal="62" zoomScaleSheetLayoutView="91" workbookViewId="0">
      <selection activeCell="D6" sqref="D6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215"/>
      <c r="B1" s="370" t="s">
        <v>110</v>
      </c>
      <c r="C1" s="370" t="s">
        <v>111</v>
      </c>
      <c r="D1" s="370" t="s">
        <v>0</v>
      </c>
      <c r="E1" s="401" t="s">
        <v>4</v>
      </c>
      <c r="F1" s="226" t="s">
        <v>5</v>
      </c>
      <c r="G1" s="226" t="s">
        <v>5</v>
      </c>
      <c r="H1" s="226" t="s">
        <v>5</v>
      </c>
      <c r="I1" s="402" t="s">
        <v>2</v>
      </c>
      <c r="J1" s="367" t="s">
        <v>3</v>
      </c>
    </row>
    <row r="2" spans="1:10" ht="16.5" thickBot="1" x14ac:dyDescent="0.3">
      <c r="A2" s="215"/>
      <c r="B2" s="396"/>
      <c r="C2" s="396"/>
      <c r="D2" s="396"/>
      <c r="E2" s="396"/>
      <c r="F2" s="227">
        <v>1</v>
      </c>
      <c r="G2" s="227">
        <v>2</v>
      </c>
      <c r="H2" s="227">
        <v>3</v>
      </c>
      <c r="I2" s="403"/>
      <c r="J2" s="386"/>
    </row>
    <row r="3" spans="1:10" ht="15.75" x14ac:dyDescent="0.25">
      <c r="A3" s="4">
        <v>1</v>
      </c>
      <c r="B3" s="301">
        <f>('55over Male Scratch Qualifier'!B3)</f>
        <v>0</v>
      </c>
      <c r="C3" s="301">
        <f>('55over Male Scratch Qualifier'!C3)</f>
        <v>0</v>
      </c>
      <c r="D3" s="301">
        <f>('55over Male Scratch Qualifier'!D3)</f>
        <v>0</v>
      </c>
      <c r="E3" s="301">
        <f>('55over Male Scratch Qualifier'!E3)</f>
        <v>0</v>
      </c>
      <c r="F3" s="235"/>
      <c r="G3" s="235"/>
      <c r="H3" s="235"/>
      <c r="I3" s="235">
        <f>SUM(F3:H3)</f>
        <v>0</v>
      </c>
      <c r="J3" s="235">
        <f>SUM(F3:H3)</f>
        <v>0</v>
      </c>
    </row>
    <row r="4" spans="1:10" ht="15.75" x14ac:dyDescent="0.25">
      <c r="A4" s="4">
        <v>2</v>
      </c>
      <c r="B4" s="256">
        <f>('55over Male Scratch Qualifier'!B4)</f>
        <v>0</v>
      </c>
      <c r="C4" s="256">
        <f>('55over Male Scratch Qualifier'!C4)</f>
        <v>0</v>
      </c>
      <c r="D4" s="256">
        <f>('55over Male Scratch Qualifier'!D4)</f>
        <v>0</v>
      </c>
      <c r="E4" s="256">
        <f>('55over Male Scratch Qualifier'!E4)</f>
        <v>0</v>
      </c>
      <c r="F4" s="235"/>
      <c r="G4" s="235"/>
      <c r="H4" s="235"/>
      <c r="I4" s="235">
        <f>SUM(F4:H4)</f>
        <v>0</v>
      </c>
      <c r="J4" s="235">
        <f>SUM(F4:H4)</f>
        <v>0</v>
      </c>
    </row>
    <row r="5" spans="1:10" ht="15.75" x14ac:dyDescent="0.25">
      <c r="A5" s="4">
        <v>3</v>
      </c>
      <c r="B5" s="256">
        <f>('55over Male Scratch Qualifier'!B5)</f>
        <v>0</v>
      </c>
      <c r="C5" s="256">
        <f>('55over Male Scratch Qualifier'!C5)</f>
        <v>0</v>
      </c>
      <c r="D5" s="256">
        <f>('55over Male Scratch Qualifier'!D5)</f>
        <v>0</v>
      </c>
      <c r="E5" s="256">
        <f>('55over Male Scratch Qualifier'!E5)</f>
        <v>0</v>
      </c>
      <c r="F5" s="235"/>
      <c r="G5" s="235"/>
      <c r="H5" s="235"/>
      <c r="I5" s="235">
        <f>SUM(F5:H5)</f>
        <v>0</v>
      </c>
      <c r="J5" s="235">
        <f>SUM(F5:H5)</f>
        <v>0</v>
      </c>
    </row>
    <row r="6" spans="1:10" ht="15.75" x14ac:dyDescent="0.25">
      <c r="A6" s="4">
        <v>4</v>
      </c>
      <c r="B6" s="256">
        <f>('55over Male Scratch Qualifier'!B6)</f>
        <v>0</v>
      </c>
      <c r="C6" s="275">
        <f>('55over Male Scratch Qualifier'!C6)</f>
        <v>0</v>
      </c>
      <c r="D6" s="256">
        <f>('55over Male Scratch Qualifier'!D6)</f>
        <v>0</v>
      </c>
      <c r="E6" s="256">
        <f>('55over Male Scratch Qualifier'!E6)</f>
        <v>0</v>
      </c>
      <c r="F6" s="235"/>
      <c r="G6" s="235"/>
      <c r="H6" s="235"/>
      <c r="I6" s="235">
        <f>SUM(F6:H6)</f>
        <v>0</v>
      </c>
      <c r="J6" s="235">
        <f>SUM(F6:H6)</f>
        <v>0</v>
      </c>
    </row>
    <row r="7" spans="1:10" ht="15.75" x14ac:dyDescent="0.25">
      <c r="A7" s="4">
        <v>5</v>
      </c>
      <c r="B7" s="256">
        <f>('55over Male Scratch Qualifier'!B7)</f>
        <v>0</v>
      </c>
      <c r="C7" s="256">
        <f>('55over Male Scratch Qualifier'!C7)</f>
        <v>0</v>
      </c>
      <c r="D7" s="256">
        <f>('55over Male Scratch Qualifier'!D7)</f>
        <v>0</v>
      </c>
      <c r="E7" s="256">
        <f>('55over Male Scratch Qualifier'!E7)</f>
        <v>0</v>
      </c>
      <c r="F7" s="235"/>
      <c r="G7" s="235"/>
      <c r="H7" s="235"/>
      <c r="I7" s="235">
        <f>SUM(F7:H7)</f>
        <v>0</v>
      </c>
      <c r="J7" s="235">
        <f>SUM(F7:H7)</f>
        <v>0</v>
      </c>
    </row>
    <row r="8" spans="1:10" ht="15.75" x14ac:dyDescent="0.25">
      <c r="A8" s="4">
        <v>6</v>
      </c>
      <c r="B8" s="15"/>
      <c r="C8" s="15"/>
      <c r="D8" s="15"/>
      <c r="E8" s="15"/>
      <c r="F8" s="28"/>
      <c r="G8" s="28"/>
      <c r="H8" s="164"/>
      <c r="I8" s="25"/>
      <c r="J8" s="130"/>
    </row>
    <row r="9" spans="1:10" ht="15.75" x14ac:dyDescent="0.25">
      <c r="A9" s="4">
        <v>7</v>
      </c>
      <c r="B9" s="15"/>
      <c r="C9" s="15"/>
      <c r="D9" s="15"/>
      <c r="E9" s="15"/>
      <c r="F9" s="28"/>
      <c r="G9" s="28"/>
      <c r="H9" s="164"/>
      <c r="I9" s="25"/>
      <c r="J9" s="130"/>
    </row>
    <row r="10" spans="1:10" ht="15.75" x14ac:dyDescent="0.25">
      <c r="A10" s="4">
        <v>8</v>
      </c>
      <c r="B10" s="15"/>
      <c r="C10" s="15"/>
      <c r="D10" s="15"/>
      <c r="E10" s="15"/>
      <c r="F10" s="28"/>
      <c r="G10" s="28"/>
      <c r="H10" s="164"/>
      <c r="I10" s="25"/>
      <c r="J10" s="130"/>
    </row>
    <row r="11" spans="1:10" ht="15.75" x14ac:dyDescent="0.25">
      <c r="A11" s="4">
        <v>9</v>
      </c>
      <c r="B11" s="15"/>
      <c r="C11" s="15"/>
      <c r="D11" s="15"/>
      <c r="E11" s="15"/>
      <c r="F11" s="28"/>
      <c r="G11" s="28"/>
      <c r="H11" s="164"/>
      <c r="I11" s="25"/>
      <c r="J11" s="130"/>
    </row>
    <row r="12" spans="1:10" ht="15.75" x14ac:dyDescent="0.25">
      <c r="A12" s="4">
        <v>10</v>
      </c>
      <c r="B12" s="15"/>
      <c r="C12" s="15"/>
      <c r="D12" s="15"/>
      <c r="E12" s="15"/>
      <c r="F12" s="28"/>
      <c r="G12" s="28"/>
      <c r="H12" s="164"/>
      <c r="I12" s="25"/>
      <c r="J12" s="130"/>
    </row>
    <row r="13" spans="1:10" ht="15.75" x14ac:dyDescent="0.25">
      <c r="A13" s="4">
        <v>11</v>
      </c>
      <c r="B13" s="14"/>
      <c r="C13" s="14"/>
      <c r="D13" s="14"/>
      <c r="E13" s="14"/>
      <c r="F13" s="28"/>
      <c r="G13" s="28"/>
      <c r="H13" s="164"/>
      <c r="I13" s="25"/>
      <c r="J13" s="26"/>
    </row>
    <row r="14" spans="1:10" ht="15.75" x14ac:dyDescent="0.25">
      <c r="A14" s="4">
        <v>12</v>
      </c>
      <c r="B14" s="14"/>
      <c r="C14" s="14"/>
      <c r="D14" s="14"/>
      <c r="E14" s="14"/>
      <c r="F14" s="28"/>
      <c r="G14" s="28"/>
      <c r="H14" s="164"/>
      <c r="I14" s="25"/>
      <c r="J14" s="26"/>
    </row>
    <row r="15" spans="1:10" ht="15.75" x14ac:dyDescent="0.25">
      <c r="A15" s="4">
        <v>13</v>
      </c>
      <c r="B15" s="14"/>
      <c r="C15" s="14"/>
      <c r="D15" s="14"/>
      <c r="E15" s="14"/>
      <c r="F15" s="28"/>
      <c r="G15" s="28"/>
      <c r="H15" s="164"/>
      <c r="I15" s="25"/>
      <c r="J15" s="26"/>
    </row>
    <row r="16" spans="1:10" ht="15.75" x14ac:dyDescent="0.25">
      <c r="A16" s="4">
        <v>14</v>
      </c>
      <c r="B16" s="14"/>
      <c r="C16" s="14"/>
      <c r="D16" s="14"/>
      <c r="E16" s="14"/>
      <c r="F16" s="28"/>
      <c r="G16" s="28"/>
      <c r="H16" s="164"/>
      <c r="I16" s="25"/>
      <c r="J16" s="26"/>
    </row>
    <row r="17" spans="1:10" ht="15.75" x14ac:dyDescent="0.25">
      <c r="A17" s="4">
        <v>15</v>
      </c>
      <c r="B17" s="14"/>
      <c r="C17" s="14"/>
      <c r="D17" s="14"/>
      <c r="E17" s="14"/>
      <c r="F17" s="28"/>
      <c r="G17" s="28"/>
      <c r="H17" s="164"/>
      <c r="I17" s="25"/>
      <c r="J17" s="26"/>
    </row>
    <row r="18" spans="1:10" ht="15.75" x14ac:dyDescent="0.25">
      <c r="A18" s="4">
        <v>16</v>
      </c>
      <c r="B18" s="14"/>
      <c r="C18" s="14"/>
      <c r="D18" s="14"/>
      <c r="E18" s="14"/>
      <c r="F18" s="28"/>
      <c r="G18" s="28"/>
      <c r="H18" s="164"/>
      <c r="I18" s="25"/>
      <c r="J18" s="26"/>
    </row>
    <row r="19" spans="1:10" ht="15.75" x14ac:dyDescent="0.25">
      <c r="A19" s="4">
        <v>17</v>
      </c>
      <c r="B19" s="14"/>
      <c r="C19" s="14"/>
      <c r="D19" s="14"/>
      <c r="E19" s="14"/>
      <c r="F19" s="28"/>
      <c r="G19" s="28"/>
      <c r="H19" s="164"/>
      <c r="I19" s="25"/>
      <c r="J19" s="26"/>
    </row>
    <row r="20" spans="1:10" ht="15.75" x14ac:dyDescent="0.25">
      <c r="A20" s="4">
        <v>18</v>
      </c>
      <c r="B20" s="14"/>
      <c r="C20" s="14"/>
      <c r="D20" s="14"/>
      <c r="E20" s="14"/>
      <c r="F20" s="28"/>
      <c r="G20" s="28"/>
      <c r="H20" s="164"/>
      <c r="I20" s="25"/>
      <c r="J20" s="26"/>
    </row>
    <row r="21" spans="1:10" ht="15.75" x14ac:dyDescent="0.25">
      <c r="A21" s="4">
        <v>19</v>
      </c>
      <c r="B21" s="14"/>
      <c r="C21" s="14"/>
      <c r="D21" s="14"/>
      <c r="E21" s="14"/>
      <c r="F21" s="28"/>
      <c r="G21" s="28"/>
      <c r="H21" s="164"/>
      <c r="I21" s="25"/>
      <c r="J21" s="26"/>
    </row>
    <row r="22" spans="1:10" ht="15.75" x14ac:dyDescent="0.25">
      <c r="A22" s="4">
        <v>20</v>
      </c>
      <c r="B22" s="14"/>
      <c r="C22" s="14"/>
      <c r="D22" s="14"/>
      <c r="E22" s="14"/>
      <c r="F22" s="28"/>
      <c r="G22" s="28"/>
      <c r="H22" s="164"/>
      <c r="I22" s="25"/>
      <c r="J22" s="26"/>
    </row>
    <row r="23" spans="1:10" ht="16.5" thickBot="1" x14ac:dyDescent="0.3">
      <c r="A23" s="1"/>
    </row>
    <row r="24" spans="1:10" ht="19.5" thickBot="1" x14ac:dyDescent="0.35">
      <c r="A24" s="398" t="s">
        <v>15</v>
      </c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x14ac:dyDescent="0.25">
      <c r="A25" s="370" t="s">
        <v>12</v>
      </c>
      <c r="B25" s="18" t="s">
        <v>7</v>
      </c>
      <c r="C25" s="10" t="s">
        <v>6</v>
      </c>
      <c r="D25" s="401" t="s">
        <v>0</v>
      </c>
      <c r="E25" s="401" t="s">
        <v>4</v>
      </c>
      <c r="F25" s="10" t="s">
        <v>5</v>
      </c>
      <c r="G25" s="10" t="s">
        <v>5</v>
      </c>
      <c r="H25" s="10" t="s">
        <v>5</v>
      </c>
      <c r="I25" s="401" t="s">
        <v>2</v>
      </c>
      <c r="J25" s="5" t="s">
        <v>14</v>
      </c>
    </row>
    <row r="26" spans="1:10" ht="16.5" thickBot="1" x14ac:dyDescent="0.3">
      <c r="A26" s="392"/>
      <c r="B26" s="20" t="s">
        <v>16</v>
      </c>
      <c r="C26" s="21" t="s">
        <v>16</v>
      </c>
      <c r="D26" s="407"/>
      <c r="E26" s="407"/>
      <c r="F26" s="21">
        <v>1</v>
      </c>
      <c r="G26" s="21">
        <v>2</v>
      </c>
      <c r="H26" s="21">
        <v>3</v>
      </c>
      <c r="I26" s="407"/>
      <c r="J26" s="19" t="s">
        <v>2</v>
      </c>
    </row>
    <row r="27" spans="1:10" ht="15.75" x14ac:dyDescent="0.25">
      <c r="A27" s="170" t="s">
        <v>9</v>
      </c>
      <c r="B27" s="29">
        <f>('55over Male Scratch Finals'!B3:B3)</f>
        <v>0</v>
      </c>
      <c r="C27" s="30">
        <f>('55over Male Scratch Finals'!C3:C3)</f>
        <v>0</v>
      </c>
      <c r="D27" s="30">
        <f>('55over Male Scratch Finals'!D3:D3)</f>
        <v>0</v>
      </c>
      <c r="E27" s="30">
        <f>('55over Male Scratch Finals'!E3:E3)</f>
        <v>0</v>
      </c>
      <c r="F27" s="30">
        <f>('55over Male Scratch Finals'!F3:F3)</f>
        <v>0</v>
      </c>
      <c r="G27" s="30">
        <f>('55over Male Scratch Finals'!G3:G3)</f>
        <v>0</v>
      </c>
      <c r="H27" s="30">
        <f>('55over Male Scratch Finals'!H3:H3)</f>
        <v>0</v>
      </c>
      <c r="I27" s="30">
        <f>('55over Male Scratch Finals'!I3:I3)</f>
        <v>0</v>
      </c>
      <c r="J27" s="45">
        <f>('55over Male Scratch Finals'!J3:J3)</f>
        <v>0</v>
      </c>
    </row>
    <row r="28" spans="1:10" ht="15.75" x14ac:dyDescent="0.25">
      <c r="A28" s="195" t="s">
        <v>10</v>
      </c>
      <c r="B28" s="32">
        <f>('55over Male Scratch Finals'!B4:B4)</f>
        <v>0</v>
      </c>
      <c r="C28" s="33">
        <f>('55over Male Scratch Finals'!C4:C4)</f>
        <v>0</v>
      </c>
      <c r="D28" s="33">
        <f>('55over Male Scratch Finals'!D4:D4)</f>
        <v>0</v>
      </c>
      <c r="E28" s="33">
        <f>('55over Male Scratch Finals'!E4:E4)</f>
        <v>0</v>
      </c>
      <c r="F28" s="33">
        <f>('55over Male Scratch Finals'!F4:F4)</f>
        <v>0</v>
      </c>
      <c r="G28" s="33">
        <f>('55over Male Scratch Finals'!G4:G4)</f>
        <v>0</v>
      </c>
      <c r="H28" s="33">
        <f>('55over Male Scratch Finals'!H4:H4)</f>
        <v>0</v>
      </c>
      <c r="I28" s="33">
        <f>('55over Male Scratch Finals'!I4:I4)</f>
        <v>0</v>
      </c>
      <c r="J28" s="35">
        <f>('55over Male Scratch Finals'!J4:J4)</f>
        <v>0</v>
      </c>
    </row>
    <row r="29" spans="1:10" ht="16.5" thickBot="1" x14ac:dyDescent="0.3">
      <c r="A29" s="172" t="s">
        <v>11</v>
      </c>
      <c r="B29" s="36">
        <f>('55over Male Scratch Finals'!B5:B5)</f>
        <v>0</v>
      </c>
      <c r="C29" s="37">
        <f>('55over Male Scratch Finals'!C5:C5)</f>
        <v>0</v>
      </c>
      <c r="D29" s="37">
        <f>('55over Male Scratch Finals'!D5:D5)</f>
        <v>0</v>
      </c>
      <c r="E29" s="37">
        <f>('55over Male Scratch Finals'!E5:E5)</f>
        <v>0</v>
      </c>
      <c r="F29" s="37">
        <f>('55over Male Scratch Finals'!F5:F5)</f>
        <v>0</v>
      </c>
      <c r="G29" s="37">
        <f>('55over Male Scratch Finals'!G5:G5)</f>
        <v>0</v>
      </c>
      <c r="H29" s="37">
        <f>('55over Male Scratch Finals'!H5:H5)</f>
        <v>0</v>
      </c>
      <c r="I29" s="37">
        <f>('55over Male Scratch Finals'!I5:I5)</f>
        <v>0</v>
      </c>
      <c r="J29" s="38">
        <f>('55over Male Scratch Finals'!J5:J5)</f>
        <v>0</v>
      </c>
    </row>
  </sheetData>
  <mergeCells count="11">
    <mergeCell ref="J1:J2"/>
    <mergeCell ref="A25:A26"/>
    <mergeCell ref="D25:D26"/>
    <mergeCell ref="E25:E26"/>
    <mergeCell ref="I25:I26"/>
    <mergeCell ref="A24:J24"/>
    <mergeCell ref="D1:D2"/>
    <mergeCell ref="E1:E2"/>
    <mergeCell ref="I1:I2"/>
    <mergeCell ref="B1:B2"/>
    <mergeCell ref="C1:C2"/>
  </mergeCells>
  <phoneticPr fontId="0" type="noConversion"/>
  <printOptions horizontalCentered="1" verticalCentered="1"/>
  <pageMargins left="0.25" right="0" top="0.25" bottom="0.25" header="0" footer="0"/>
  <pageSetup orientation="landscape" horizontalDpi="300" verticalDpi="300" r:id="rId1"/>
  <headerFooter alignWithMargins="0">
    <oddHeader>&amp;L&amp;12ABC East Lanes Harrisburg,PA&amp;C&amp;12 2014 Keystone State Games&amp;R&amp;12Finals Round</oddHeader>
    <oddFooter>&amp;L&amp;12Printed &amp;D
Time &amp;T&amp;C&amp;"Arial,Bold Italic"&amp;12 55-over Male - Scratch Finals&amp;R&amp;12Page &amp;P</oddFooter>
  </headerFooter>
  <ignoredErrors>
    <ignoredError sqref="B27 D27:J27" emptyCellReference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L80"/>
  <sheetViews>
    <sheetView view="pageLayout" topLeftCell="A67" zoomScaleNormal="100" workbookViewId="0">
      <selection activeCell="D73" sqref="D73"/>
    </sheetView>
  </sheetViews>
  <sheetFormatPr defaultRowHeight="12.75" x14ac:dyDescent="0.2"/>
  <cols>
    <col min="2" max="2" width="19" style="39" bestFit="1" customWidth="1"/>
    <col min="3" max="3" width="14.42578125" style="39" bestFit="1" customWidth="1"/>
    <col min="4" max="4" width="17.7109375" style="39" bestFit="1" customWidth="1"/>
    <col min="5" max="5" width="9.140625" style="39"/>
  </cols>
  <sheetData>
    <row r="1" spans="1:12" ht="15.75" thickBot="1" x14ac:dyDescent="0.25">
      <c r="A1" s="423" t="s">
        <v>120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4"/>
    </row>
    <row r="2" spans="1:12" ht="15.75" x14ac:dyDescent="0.25">
      <c r="A2" s="370" t="e">
        <f>#REF!</f>
        <v>#REF!</v>
      </c>
      <c r="B2" s="10" t="e">
        <f>#REF!</f>
        <v>#REF!</v>
      </c>
      <c r="C2" s="10" t="e">
        <f>#REF!</f>
        <v>#REF!</v>
      </c>
      <c r="D2" s="401" t="e">
        <f>#REF!</f>
        <v>#REF!</v>
      </c>
      <c r="E2" s="401" t="e">
        <f>#REF!</f>
        <v>#REF!</v>
      </c>
      <c r="F2" s="401" t="e">
        <f>#REF!</f>
        <v>#REF!</v>
      </c>
      <c r="G2" s="10" t="e">
        <f>#REF!</f>
        <v>#REF!</v>
      </c>
      <c r="H2" s="10" t="e">
        <f>#REF!</f>
        <v>#REF!</v>
      </c>
      <c r="I2" s="10" t="e">
        <f>#REF!</f>
        <v>#REF!</v>
      </c>
      <c r="J2" s="401" t="e">
        <f>#REF!</f>
        <v>#REF!</v>
      </c>
      <c r="K2" s="401" t="s">
        <v>13</v>
      </c>
      <c r="L2" s="7" t="e">
        <f>#REF!</f>
        <v>#REF!</v>
      </c>
    </row>
    <row r="3" spans="1:12" ht="16.5" thickBot="1" x14ac:dyDescent="0.3">
      <c r="A3" s="392"/>
      <c r="B3" s="11" t="e">
        <f>#REF!</f>
        <v>#REF!</v>
      </c>
      <c r="C3" s="11" t="e">
        <f>#REF!</f>
        <v>#REF!</v>
      </c>
      <c r="D3" s="392"/>
      <c r="E3" s="392"/>
      <c r="F3" s="392"/>
      <c r="G3" s="11" t="e">
        <f>#REF!</f>
        <v>#REF!</v>
      </c>
      <c r="H3" s="11" t="e">
        <f>#REF!</f>
        <v>#REF!</v>
      </c>
      <c r="I3" s="11" t="e">
        <f>#REF!</f>
        <v>#REF!</v>
      </c>
      <c r="J3" s="392"/>
      <c r="K3" s="392"/>
      <c r="L3" s="8" t="e">
        <f>#REF!</f>
        <v>#REF!</v>
      </c>
    </row>
    <row r="4" spans="1:12" ht="15.75" x14ac:dyDescent="0.25">
      <c r="A4" s="97" t="e">
        <f>#REF!</f>
        <v>#REF!</v>
      </c>
      <c r="B4" s="29" t="e">
        <f>#REF!</f>
        <v>#REF!</v>
      </c>
      <c r="C4" s="30" t="e">
        <f>#REF!</f>
        <v>#REF!</v>
      </c>
      <c r="D4" s="30" t="e">
        <f>#REF!</f>
        <v>#REF!</v>
      </c>
      <c r="E4" s="30" t="e">
        <f>#REF!</f>
        <v>#REF!</v>
      </c>
      <c r="F4" s="30" t="e">
        <f>#REF!</f>
        <v>#REF!</v>
      </c>
      <c r="G4" s="30" t="e">
        <f>#REF!</f>
        <v>#REF!</v>
      </c>
      <c r="H4" s="30" t="e">
        <f>#REF!</f>
        <v>#REF!</v>
      </c>
      <c r="I4" s="30" t="e">
        <f>#REF!</f>
        <v>#REF!</v>
      </c>
      <c r="J4" s="30" t="e">
        <f>#REF!</f>
        <v>#REF!</v>
      </c>
      <c r="K4" s="44" t="e">
        <f>#REF!</f>
        <v>#REF!</v>
      </c>
      <c r="L4" s="45" t="e">
        <f>#REF!</f>
        <v>#REF!</v>
      </c>
    </row>
    <row r="5" spans="1:12" ht="15.75" x14ac:dyDescent="0.25">
      <c r="A5" s="98" t="e">
        <f>#REF!</f>
        <v>#REF!</v>
      </c>
      <c r="B5" s="104" t="e">
        <f>#REF!</f>
        <v>#REF!</v>
      </c>
      <c r="C5" s="54" t="e">
        <f>#REF!</f>
        <v>#REF!</v>
      </c>
      <c r="D5" s="54" t="e">
        <f>#REF!</f>
        <v>#REF!</v>
      </c>
      <c r="E5" s="54" t="e">
        <f>#REF!</f>
        <v>#REF!</v>
      </c>
      <c r="F5" s="54" t="e">
        <f>#REF!</f>
        <v>#REF!</v>
      </c>
      <c r="G5" s="54" t="e">
        <f>#REF!</f>
        <v>#REF!</v>
      </c>
      <c r="H5" s="54" t="e">
        <f>#REF!</f>
        <v>#REF!</v>
      </c>
      <c r="I5" s="54" t="e">
        <f>#REF!</f>
        <v>#REF!</v>
      </c>
      <c r="J5" s="54" t="e">
        <f>#REF!</f>
        <v>#REF!</v>
      </c>
      <c r="K5" s="78" t="e">
        <f>#REF!</f>
        <v>#REF!</v>
      </c>
      <c r="L5" s="105" t="e">
        <f>#REF!</f>
        <v>#REF!</v>
      </c>
    </row>
    <row r="6" spans="1:12" ht="16.5" thickBot="1" x14ac:dyDescent="0.3">
      <c r="A6" s="99" t="e">
        <f>#REF!</f>
        <v>#REF!</v>
      </c>
      <c r="B6" s="106" t="e">
        <f>#REF!</f>
        <v>#REF!</v>
      </c>
      <c r="C6" s="107" t="e">
        <f>#REF!</f>
        <v>#REF!</v>
      </c>
      <c r="D6" s="107" t="e">
        <f>#REF!</f>
        <v>#REF!</v>
      </c>
      <c r="E6" s="107" t="e">
        <f>#REF!</f>
        <v>#REF!</v>
      </c>
      <c r="F6" s="107" t="e">
        <f>#REF!</f>
        <v>#REF!</v>
      </c>
      <c r="G6" s="107" t="e">
        <f>#REF!</f>
        <v>#REF!</v>
      </c>
      <c r="H6" s="107" t="e">
        <f>#REF!</f>
        <v>#REF!</v>
      </c>
      <c r="I6" s="107" t="e">
        <f>#REF!</f>
        <v>#REF!</v>
      </c>
      <c r="J6" s="107" t="e">
        <f>#REF!</f>
        <v>#REF!</v>
      </c>
      <c r="K6" s="108" t="e">
        <f>#REF!</f>
        <v>#REF!</v>
      </c>
      <c r="L6" s="109" t="e">
        <f>#REF!</f>
        <v>#REF!</v>
      </c>
    </row>
    <row r="7" spans="1:12" ht="12.75" customHeight="1" x14ac:dyDescent="0.2"/>
    <row r="8" spans="1:12" ht="12.75" customHeight="1" x14ac:dyDescent="0.2"/>
    <row r="9" spans="1:12" x14ac:dyDescent="0.2">
      <c r="A9" s="50"/>
    </row>
    <row r="10" spans="1:12" ht="15.75" thickBot="1" x14ac:dyDescent="0.25">
      <c r="A10" s="419" t="s">
        <v>102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</row>
    <row r="11" spans="1:12" ht="15.75" x14ac:dyDescent="0.25">
      <c r="A11" s="370" t="e">
        <f>#REF!</f>
        <v>#REF!</v>
      </c>
      <c r="B11" s="5" t="e">
        <f>#REF!</f>
        <v>#REF!</v>
      </c>
      <c r="C11" s="5" t="e">
        <f>#REF!</f>
        <v>#REF!</v>
      </c>
      <c r="D11" s="370" t="e">
        <f>#REF!</f>
        <v>#REF!</v>
      </c>
      <c r="E11" s="370" t="e">
        <f>#REF!</f>
        <v>#REF!</v>
      </c>
      <c r="F11" s="370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  <c r="J11" s="370" t="e">
        <f>#REF!</f>
        <v>#REF!</v>
      </c>
      <c r="K11" s="370" t="e">
        <f>#REF!</f>
        <v>#REF!</v>
      </c>
      <c r="L11" s="5" t="e">
        <f>#REF!</f>
        <v>#REF!</v>
      </c>
    </row>
    <row r="12" spans="1:12" ht="16.5" thickBot="1" x14ac:dyDescent="0.3">
      <c r="A12" s="392"/>
      <c r="B12" s="6" t="e">
        <f>#REF!</f>
        <v>#REF!</v>
      </c>
      <c r="C12" s="6" t="e">
        <f>#REF!</f>
        <v>#REF!</v>
      </c>
      <c r="D12" s="392"/>
      <c r="E12" s="392"/>
      <c r="F12" s="392"/>
      <c r="G12" s="6" t="e">
        <f>#REF!</f>
        <v>#REF!</v>
      </c>
      <c r="H12" s="6" t="e">
        <f>#REF!</f>
        <v>#REF!</v>
      </c>
      <c r="I12" s="6" t="e">
        <f>#REF!</f>
        <v>#REF!</v>
      </c>
      <c r="J12" s="392"/>
      <c r="K12" s="392"/>
      <c r="L12" s="6" t="e">
        <f>#REF!</f>
        <v>#REF!</v>
      </c>
    </row>
    <row r="13" spans="1:12" ht="15.75" x14ac:dyDescent="0.25">
      <c r="A13" s="97" t="e">
        <f>#REF!</f>
        <v>#REF!</v>
      </c>
      <c r="B13" s="29" t="e">
        <f>#REF!</f>
        <v>#REF!</v>
      </c>
      <c r="C13" s="30" t="e">
        <f>#REF!</f>
        <v>#REF!</v>
      </c>
      <c r="D13" s="30" t="e">
        <f>#REF!</f>
        <v>#REF!</v>
      </c>
      <c r="E13" s="30" t="e">
        <f>#REF!</f>
        <v>#REF!</v>
      </c>
      <c r="F13" s="30" t="e">
        <f>#REF!</f>
        <v>#REF!</v>
      </c>
      <c r="G13" s="247" t="e">
        <f>#REF!</f>
        <v>#REF!</v>
      </c>
      <c r="H13" s="247" t="e">
        <f>#REF!</f>
        <v>#REF!</v>
      </c>
      <c r="I13" s="247" t="e">
        <f>#REF!</f>
        <v>#REF!</v>
      </c>
      <c r="J13" s="247" t="e">
        <f>#REF!</f>
        <v>#REF!</v>
      </c>
      <c r="K13" s="30" t="e">
        <f>#REF!</f>
        <v>#REF!</v>
      </c>
      <c r="L13" s="31" t="e">
        <f>#REF!</f>
        <v>#REF!</v>
      </c>
    </row>
    <row r="14" spans="1:12" ht="15.75" x14ac:dyDescent="0.25">
      <c r="A14" s="98" t="e">
        <f>#REF!</f>
        <v>#REF!</v>
      </c>
      <c r="B14" s="32" t="e">
        <f>#REF!</f>
        <v>#REF!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3" t="e">
        <f>#REF!</f>
        <v>#REF!</v>
      </c>
      <c r="K14" s="33" t="e">
        <f>#REF!</f>
        <v>#REF!</v>
      </c>
      <c r="L14" s="34" t="e">
        <f>#REF!</f>
        <v>#REF!</v>
      </c>
    </row>
    <row r="15" spans="1:12" ht="12.75" customHeight="1" thickBot="1" x14ac:dyDescent="0.3">
      <c r="A15" s="99" t="e">
        <f>#REF!</f>
        <v>#REF!</v>
      </c>
      <c r="B15" s="36" t="e">
        <f>#REF!</f>
        <v>#REF!</v>
      </c>
      <c r="C15" s="37" t="e">
        <f>#REF!</f>
        <v>#REF!</v>
      </c>
      <c r="D15" s="37" t="e">
        <f>#REF!</f>
        <v>#REF!</v>
      </c>
      <c r="E15" s="37" t="e">
        <f>#REF!</f>
        <v>#REF!</v>
      </c>
      <c r="F15" s="37" t="e">
        <f>#REF!</f>
        <v>#REF!</v>
      </c>
      <c r="G15" s="37" t="e">
        <f>#REF!</f>
        <v>#REF!</v>
      </c>
      <c r="H15" s="37" t="e">
        <f>#REF!</f>
        <v>#REF!</v>
      </c>
      <c r="I15" s="37" t="e">
        <f>#REF!</f>
        <v>#REF!</v>
      </c>
      <c r="J15" s="37" t="e">
        <f>#REF!</f>
        <v>#REF!</v>
      </c>
      <c r="K15" s="37" t="e">
        <f>#REF!</f>
        <v>#REF!</v>
      </c>
      <c r="L15" s="100" t="e">
        <f>#REF!</f>
        <v>#REF!</v>
      </c>
    </row>
    <row r="16" spans="1:12" ht="12.75" customHeight="1" x14ac:dyDescent="0.2"/>
    <row r="18" spans="1:12" ht="15.75" thickBot="1" x14ac:dyDescent="0.25">
      <c r="A18" s="413" t="s">
        <v>103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22"/>
      <c r="L18" s="422"/>
    </row>
    <row r="19" spans="1:12" ht="15.75" x14ac:dyDescent="0.25">
      <c r="A19" s="370" t="str">
        <f>'12-15 Female Scratch Finals'!A25</f>
        <v>Medal</v>
      </c>
      <c r="B19" s="5" t="str">
        <f>'12-15 Female Scratch Finals'!B25</f>
        <v>Last</v>
      </c>
      <c r="C19" s="5" t="str">
        <f>'12-15 Female Scratch Finals'!C25</f>
        <v>First</v>
      </c>
      <c r="D19" s="370" t="str">
        <f>'12-15 Female Scratch Finals'!D25</f>
        <v>City</v>
      </c>
      <c r="E19" s="370" t="str">
        <f>'12-15 Female Scratch Finals'!E25</f>
        <v>Reg</v>
      </c>
      <c r="F19" s="5" t="str">
        <f>'12-15 Female Scratch Finals'!F25</f>
        <v>Game</v>
      </c>
      <c r="G19" s="5" t="str">
        <f>'12-15 Female Scratch Finals'!G25</f>
        <v>Game</v>
      </c>
      <c r="H19" s="5" t="str">
        <f>'12-15 Female Scratch Finals'!H25</f>
        <v>Game</v>
      </c>
      <c r="I19" s="370" t="str">
        <f>'12-15 Female Scratch Finals'!I25</f>
        <v>Total</v>
      </c>
      <c r="J19" s="5" t="str">
        <f>'12-15 Female Scratch Finals'!J25</f>
        <v>Grand</v>
      </c>
    </row>
    <row r="20" spans="1:12" ht="16.5" thickBot="1" x14ac:dyDescent="0.3">
      <c r="A20" s="392"/>
      <c r="B20" s="6" t="str">
        <f>'12-15 Female Scratch Finals'!B26</f>
        <v>Name</v>
      </c>
      <c r="C20" s="6" t="str">
        <f>'12-15 Female Scratch Finals'!C26</f>
        <v>Name</v>
      </c>
      <c r="D20" s="392"/>
      <c r="E20" s="392"/>
      <c r="F20" s="6">
        <f>'12-15 Female Scratch Finals'!F26</f>
        <v>1</v>
      </c>
      <c r="G20" s="6">
        <f>'12-15 Female Scratch Finals'!G26</f>
        <v>2</v>
      </c>
      <c r="H20" s="6">
        <f>'12-15 Female Scratch Finals'!H26</f>
        <v>3</v>
      </c>
      <c r="I20" s="392"/>
      <c r="J20" s="6" t="str">
        <f>'12-15 Female Scratch Finals'!J26</f>
        <v>Total</v>
      </c>
    </row>
    <row r="21" spans="1:12" ht="15.75" x14ac:dyDescent="0.25">
      <c r="A21" s="97" t="s">
        <v>9</v>
      </c>
      <c r="B21" s="29" t="e">
        <f>('12-15 Female Scratch Finals'!B27)</f>
        <v>#REF!</v>
      </c>
      <c r="C21" s="30" t="e">
        <f>('12-15 Female Scratch Finals'!C27)</f>
        <v>#REF!</v>
      </c>
      <c r="D21" s="30" t="e">
        <f>('12-15 Female Scratch Finals'!D27)</f>
        <v>#REF!</v>
      </c>
      <c r="E21" s="30" t="e">
        <f>('12-15 Female Scratch Finals'!E27)</f>
        <v>#REF!</v>
      </c>
      <c r="F21" s="30">
        <f>('12-15 Female Scratch Finals'!F27)</f>
        <v>0</v>
      </c>
      <c r="G21" s="30">
        <f>('12-15 Female Scratch Finals'!G27)</f>
        <v>0</v>
      </c>
      <c r="H21" s="30">
        <f>('12-15 Female Scratch Finals'!H27)</f>
        <v>0</v>
      </c>
      <c r="I21" s="30">
        <f>('12-15 Female Scratch Finals'!I27)</f>
        <v>0</v>
      </c>
      <c r="J21" s="31">
        <f>('12-15 Female Scratch Finals'!J27)</f>
        <v>0</v>
      </c>
    </row>
    <row r="22" spans="1:12" ht="15.75" x14ac:dyDescent="0.25">
      <c r="A22" s="98" t="s">
        <v>10</v>
      </c>
      <c r="B22" s="32" t="e">
        <f>('12-15 Female Scratch Finals'!B28)</f>
        <v>#REF!</v>
      </c>
      <c r="C22" s="33" t="e">
        <f>('12-15 Female Scratch Finals'!C28)</f>
        <v>#REF!</v>
      </c>
      <c r="D22" s="33" t="e">
        <f>('12-15 Female Scratch Finals'!D28)</f>
        <v>#REF!</v>
      </c>
      <c r="E22" s="33" t="e">
        <f>('12-15 Female Scratch Finals'!E28)</f>
        <v>#REF!</v>
      </c>
      <c r="F22" s="33">
        <f>('12-15 Female Scratch Finals'!F28)</f>
        <v>0</v>
      </c>
      <c r="G22" s="33">
        <f>('12-15 Female Scratch Finals'!G28)</f>
        <v>0</v>
      </c>
      <c r="H22" s="33">
        <f>('12-15 Female Scratch Finals'!H28)</f>
        <v>0</v>
      </c>
      <c r="I22" s="33">
        <f>('12-15 Female Scratch Finals'!I28)</f>
        <v>0</v>
      </c>
      <c r="J22" s="34">
        <f>('12-15 Female Scratch Finals'!J28)</f>
        <v>0</v>
      </c>
    </row>
    <row r="23" spans="1:12" ht="12.75" customHeight="1" thickBot="1" x14ac:dyDescent="0.3">
      <c r="A23" s="99" t="s">
        <v>11</v>
      </c>
      <c r="B23" s="36" t="e">
        <f>('12-15 Female Scratch Finals'!B29)</f>
        <v>#REF!</v>
      </c>
      <c r="C23" s="37" t="e">
        <f>('12-15 Female Scratch Finals'!C29)</f>
        <v>#REF!</v>
      </c>
      <c r="D23" s="37" t="e">
        <f>('12-15 Female Scratch Finals'!D29)</f>
        <v>#REF!</v>
      </c>
      <c r="E23" s="37" t="e">
        <f>('12-15 Female Scratch Finals'!E29)</f>
        <v>#REF!</v>
      </c>
      <c r="F23" s="37">
        <f>('12-15 Female Scratch Finals'!F29)</f>
        <v>0</v>
      </c>
      <c r="G23" s="37">
        <f>('12-15 Female Scratch Finals'!G29)</f>
        <v>0</v>
      </c>
      <c r="H23" s="37">
        <f>('12-15 Female Scratch Finals'!H29)</f>
        <v>0</v>
      </c>
      <c r="I23" s="37">
        <f>('12-15 Female Scratch Finals'!I29)</f>
        <v>0</v>
      </c>
      <c r="J23" s="100">
        <f>('12-15 Female Scratch Finals'!J29)</f>
        <v>0</v>
      </c>
    </row>
    <row r="24" spans="1:12" ht="12.75" customHeight="1" x14ac:dyDescent="0.2"/>
    <row r="26" spans="1:12" ht="15.75" thickBot="1" x14ac:dyDescent="0.25">
      <c r="A26" s="419" t="s">
        <v>104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</row>
    <row r="27" spans="1:12" ht="15.75" x14ac:dyDescent="0.25">
      <c r="A27" s="370" t="e">
        <f>#REF!</f>
        <v>#REF!</v>
      </c>
      <c r="B27" s="5" t="e">
        <f>#REF!</f>
        <v>#REF!</v>
      </c>
      <c r="C27" s="5" t="e">
        <f>#REF!</f>
        <v>#REF!</v>
      </c>
      <c r="D27" s="370" t="e">
        <f>#REF!</f>
        <v>#REF!</v>
      </c>
      <c r="E27" s="370" t="e">
        <f>#REF!</f>
        <v>#REF!</v>
      </c>
      <c r="F27" s="370" t="e">
        <f>#REF!</f>
        <v>#REF!</v>
      </c>
      <c r="G27" s="5" t="e">
        <f>#REF!</f>
        <v>#REF!</v>
      </c>
      <c r="H27" s="5" t="e">
        <f>#REF!</f>
        <v>#REF!</v>
      </c>
      <c r="I27" s="5" t="e">
        <f>#REF!</f>
        <v>#REF!</v>
      </c>
      <c r="J27" s="370" t="e">
        <f>#REF!</f>
        <v>#REF!</v>
      </c>
      <c r="K27" s="370" t="e">
        <f>#REF!</f>
        <v>#REF!</v>
      </c>
      <c r="L27" s="5" t="e">
        <f>#REF!</f>
        <v>#REF!</v>
      </c>
    </row>
    <row r="28" spans="1:12" ht="16.5" thickBot="1" x14ac:dyDescent="0.3">
      <c r="A28" s="392"/>
      <c r="B28" s="6" t="e">
        <f>#REF!</f>
        <v>#REF!</v>
      </c>
      <c r="C28" s="6" t="e">
        <f>#REF!</f>
        <v>#REF!</v>
      </c>
      <c r="D28" s="371"/>
      <c r="E28" s="371"/>
      <c r="F28" s="371"/>
      <c r="G28" s="6" t="e">
        <f>#REF!</f>
        <v>#REF!</v>
      </c>
      <c r="H28" s="6" t="e">
        <f>#REF!</f>
        <v>#REF!</v>
      </c>
      <c r="I28" s="6" t="e">
        <f>#REF!</f>
        <v>#REF!</v>
      </c>
      <c r="J28" s="371"/>
      <c r="K28" s="371"/>
      <c r="L28" s="6" t="e">
        <f>#REF!</f>
        <v>#REF!</v>
      </c>
    </row>
    <row r="29" spans="1:12" ht="15.75" x14ac:dyDescent="0.25">
      <c r="A29" s="97" t="e">
        <f>#REF!</f>
        <v>#REF!</v>
      </c>
      <c r="B29" s="29" t="e">
        <f>#REF!</f>
        <v>#REF!</v>
      </c>
      <c r="C29" s="30" t="e">
        <f>#REF!</f>
        <v>#REF!</v>
      </c>
      <c r="D29" s="30" t="e">
        <f>#REF!</f>
        <v>#REF!</v>
      </c>
      <c r="E29" s="30" t="e">
        <f>#REF!</f>
        <v>#REF!</v>
      </c>
      <c r="F29" s="30" t="e">
        <f>#REF!</f>
        <v>#REF!</v>
      </c>
      <c r="G29" s="30" t="e">
        <f>#REF!</f>
        <v>#REF!</v>
      </c>
      <c r="H29" s="30" t="e">
        <f>#REF!</f>
        <v>#REF!</v>
      </c>
      <c r="I29" s="30" t="e">
        <f>#REF!</f>
        <v>#REF!</v>
      </c>
      <c r="J29" s="30" t="e">
        <f>#REF!</f>
        <v>#REF!</v>
      </c>
      <c r="K29" s="30" t="e">
        <f>#REF!</f>
        <v>#REF!</v>
      </c>
      <c r="L29" s="31" t="e">
        <f>#REF!</f>
        <v>#REF!</v>
      </c>
    </row>
    <row r="30" spans="1:12" ht="15.75" x14ac:dyDescent="0.25">
      <c r="A30" s="98" t="e">
        <f>#REF!</f>
        <v>#REF!</v>
      </c>
      <c r="B30" s="104" t="e">
        <f>#REF!</f>
        <v>#REF!</v>
      </c>
      <c r="C30" s="54" t="e">
        <f>#REF!</f>
        <v>#REF!</v>
      </c>
      <c r="D30" s="54" t="e">
        <f>#REF!</f>
        <v>#REF!</v>
      </c>
      <c r="E30" s="54" t="e">
        <f>#REF!</f>
        <v>#REF!</v>
      </c>
      <c r="F30" s="54" t="e">
        <f>#REF!</f>
        <v>#REF!</v>
      </c>
      <c r="G30" s="54" t="e">
        <f>#REF!</f>
        <v>#REF!</v>
      </c>
      <c r="H30" s="54" t="e">
        <f>#REF!</f>
        <v>#REF!</v>
      </c>
      <c r="I30" s="54" t="e">
        <f>#REF!</f>
        <v>#REF!</v>
      </c>
      <c r="J30" s="54" t="e">
        <f>#REF!</f>
        <v>#REF!</v>
      </c>
      <c r="K30" s="54" t="e">
        <f>#REF!</f>
        <v>#REF!</v>
      </c>
      <c r="L30" s="79" t="e">
        <f>#REF!</f>
        <v>#REF!</v>
      </c>
    </row>
    <row r="31" spans="1:12" ht="12.75" customHeight="1" thickBot="1" x14ac:dyDescent="0.3">
      <c r="A31" s="99" t="e">
        <f>#REF!</f>
        <v>#REF!</v>
      </c>
      <c r="B31" s="106" t="e">
        <f>#REF!</f>
        <v>#REF!</v>
      </c>
      <c r="C31" s="107" t="e">
        <f>#REF!</f>
        <v>#REF!</v>
      </c>
      <c r="D31" s="107" t="e">
        <f>#REF!</f>
        <v>#REF!</v>
      </c>
      <c r="E31" s="107" t="e">
        <f>#REF!</f>
        <v>#REF!</v>
      </c>
      <c r="F31" s="107" t="e">
        <f>#REF!</f>
        <v>#REF!</v>
      </c>
      <c r="G31" s="107" t="e">
        <f>#REF!</f>
        <v>#REF!</v>
      </c>
      <c r="H31" s="107" t="e">
        <f>#REF!</f>
        <v>#REF!</v>
      </c>
      <c r="I31" s="107" t="e">
        <f>#REF!</f>
        <v>#REF!</v>
      </c>
      <c r="J31" s="107" t="e">
        <f>#REF!</f>
        <v>#REF!</v>
      </c>
      <c r="K31" s="107" t="e">
        <f>#REF!</f>
        <v>#REF!</v>
      </c>
      <c r="L31" s="110" t="e">
        <f>#REF!</f>
        <v>#REF!</v>
      </c>
    </row>
    <row r="34" spans="1:12" ht="15.75" thickBot="1" x14ac:dyDescent="0.25">
      <c r="A34" s="420" t="s">
        <v>105</v>
      </c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</row>
    <row r="35" spans="1:12" ht="15.75" x14ac:dyDescent="0.25">
      <c r="A35" s="370" t="str">
        <f>'12-15 Male Scratch Finals'!A25</f>
        <v>Medal</v>
      </c>
      <c r="B35" s="5" t="str">
        <f>'12-15 Male Scratch Finals'!B25</f>
        <v>Last</v>
      </c>
      <c r="C35" s="5" t="str">
        <f>'12-15 Male Scratch Finals'!C25</f>
        <v>First</v>
      </c>
      <c r="D35" s="370" t="str">
        <f>'12-15 Male Scratch Finals'!D25</f>
        <v>City</v>
      </c>
      <c r="E35" s="370" t="str">
        <f>'12-15 Male Scratch Finals'!E25</f>
        <v>Reg</v>
      </c>
      <c r="F35" s="5" t="str">
        <f>'12-15 Male Scratch Finals'!F25</f>
        <v>Game</v>
      </c>
      <c r="G35" s="5" t="str">
        <f>'12-15 Male Scratch Finals'!G25</f>
        <v>Game</v>
      </c>
      <c r="H35" s="5" t="str">
        <f>'12-15 Male Scratch Finals'!H25</f>
        <v>Game</v>
      </c>
      <c r="I35" s="370" t="str">
        <f>'12-15 Male Scratch Finals'!I25</f>
        <v>Total</v>
      </c>
      <c r="J35" s="22" t="str">
        <f>'12-15 Male Scratch Finals'!J25</f>
        <v>Grand</v>
      </c>
    </row>
    <row r="36" spans="1:12" ht="16.5" thickBot="1" x14ac:dyDescent="0.3">
      <c r="A36" s="392"/>
      <c r="B36" s="6" t="str">
        <f>'12-15 Male Scratch Finals'!B26</f>
        <v>Name</v>
      </c>
      <c r="C36" s="6" t="str">
        <f>'12-15 Male Scratch Finals'!C26</f>
        <v>Name</v>
      </c>
      <c r="D36" s="392"/>
      <c r="E36" s="392"/>
      <c r="F36" s="6">
        <f>'12-15 Male Scratch Finals'!F26</f>
        <v>1</v>
      </c>
      <c r="G36" s="6">
        <f>'12-15 Male Scratch Finals'!G26</f>
        <v>2</v>
      </c>
      <c r="H36" s="6">
        <f>'12-15 Male Scratch Finals'!H26</f>
        <v>3</v>
      </c>
      <c r="I36" s="392"/>
      <c r="J36" s="55" t="str">
        <f>'12-15 Male Scratch Finals'!J26</f>
        <v>Total</v>
      </c>
    </row>
    <row r="37" spans="1:12" ht="15.75" x14ac:dyDescent="0.25">
      <c r="A37" s="97" t="str">
        <f>'12-15 Male Scratch Finals'!A27</f>
        <v>Gold</v>
      </c>
      <c r="B37" s="29">
        <f>'12-15 Male Scratch Finals'!B27</f>
        <v>0</v>
      </c>
      <c r="C37" s="30">
        <f>'12-15 Male Scratch Finals'!C27</f>
        <v>0</v>
      </c>
      <c r="D37" s="30">
        <f>'12-15 Male Scratch Finals'!D27</f>
        <v>0</v>
      </c>
      <c r="E37" s="30">
        <f>'12-15 Male Scratch Finals'!E27</f>
        <v>0</v>
      </c>
      <c r="F37" s="30">
        <f>'12-15 Male Scratch Finals'!F27</f>
        <v>0</v>
      </c>
      <c r="G37" s="30">
        <f>'12-15 Male Scratch Finals'!G27</f>
        <v>0</v>
      </c>
      <c r="H37" s="30">
        <f>'12-15 Male Scratch Finals'!H27</f>
        <v>0</v>
      </c>
      <c r="I37" s="30">
        <f>'12-15 Male Scratch Finals'!I27</f>
        <v>0</v>
      </c>
      <c r="J37" s="31">
        <f>'12-15 Male Scratch Finals'!J27</f>
        <v>0</v>
      </c>
    </row>
    <row r="38" spans="1:12" ht="12.75" customHeight="1" x14ac:dyDescent="0.25">
      <c r="A38" s="98" t="str">
        <f>'12-15 Male Scratch Finals'!A28</f>
        <v>Silver</v>
      </c>
      <c r="B38" s="32">
        <f>'12-15 Male Scratch Finals'!B28</f>
        <v>0</v>
      </c>
      <c r="C38" s="33">
        <f>'12-15 Male Scratch Finals'!C28</f>
        <v>0</v>
      </c>
      <c r="D38" s="33">
        <f>'12-15 Male Scratch Finals'!D28</f>
        <v>0</v>
      </c>
      <c r="E38" s="33">
        <f>'12-15 Male Scratch Finals'!E28</f>
        <v>0</v>
      </c>
      <c r="F38" s="33">
        <f>'12-15 Male Scratch Finals'!F28</f>
        <v>0</v>
      </c>
      <c r="G38" s="33">
        <f>'12-15 Male Scratch Finals'!G28</f>
        <v>0</v>
      </c>
      <c r="H38" s="33">
        <f>'12-15 Male Scratch Finals'!H28</f>
        <v>0</v>
      </c>
      <c r="I38" s="33">
        <f>'12-15 Male Scratch Finals'!I28</f>
        <v>0</v>
      </c>
      <c r="J38" s="34">
        <f>'12-15 Male Scratch Finals'!J28</f>
        <v>0</v>
      </c>
    </row>
    <row r="39" spans="1:12" ht="12.75" customHeight="1" thickBot="1" x14ac:dyDescent="0.3">
      <c r="A39" s="99" t="str">
        <f>'12-15 Male Scratch Finals'!A29</f>
        <v>Bronze</v>
      </c>
      <c r="B39" s="36">
        <f>'12-15 Male Scratch Finals'!B29</f>
        <v>0</v>
      </c>
      <c r="C39" s="37">
        <f>'12-15 Male Scratch Finals'!C29</f>
        <v>0</v>
      </c>
      <c r="D39" s="37">
        <f>'12-15 Male Scratch Finals'!D29</f>
        <v>0</v>
      </c>
      <c r="E39" s="37">
        <f>'12-15 Male Scratch Finals'!E29</f>
        <v>0</v>
      </c>
      <c r="F39" s="37">
        <f>'12-15 Male Scratch Finals'!F29</f>
        <v>0</v>
      </c>
      <c r="G39" s="37">
        <f>'12-15 Male Scratch Finals'!G29</f>
        <v>0</v>
      </c>
      <c r="H39" s="37">
        <f>'12-15 Male Scratch Finals'!H29</f>
        <v>0</v>
      </c>
      <c r="I39" s="37">
        <f>'12-15 Male Scratch Finals'!I29</f>
        <v>0</v>
      </c>
      <c r="J39" s="100">
        <f>'12-15 Male Scratch Finals'!J29</f>
        <v>0</v>
      </c>
    </row>
    <row r="41" spans="1:12" ht="15.75" thickBot="1" x14ac:dyDescent="0.25">
      <c r="A41" s="419" t="s">
        <v>106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</row>
    <row r="42" spans="1:12" ht="15.75" x14ac:dyDescent="0.25">
      <c r="A42" s="370" t="e">
        <f>#REF!</f>
        <v>#REF!</v>
      </c>
      <c r="B42" s="5" t="e">
        <f>#REF!</f>
        <v>#REF!</v>
      </c>
      <c r="C42" s="5" t="e">
        <f>#REF!</f>
        <v>#REF!</v>
      </c>
      <c r="D42" s="370" t="e">
        <f>#REF!</f>
        <v>#REF!</v>
      </c>
      <c r="E42" s="370" t="e">
        <f>#REF!</f>
        <v>#REF!</v>
      </c>
      <c r="F42" s="370" t="e">
        <f>#REF!</f>
        <v>#REF!</v>
      </c>
      <c r="G42" s="5" t="e">
        <f>#REF!</f>
        <v>#REF!</v>
      </c>
      <c r="H42" s="5" t="e">
        <f>#REF!</f>
        <v>#REF!</v>
      </c>
      <c r="I42" s="5" t="e">
        <f>#REF!</f>
        <v>#REF!</v>
      </c>
      <c r="J42" s="370" t="e">
        <f>#REF!</f>
        <v>#REF!</v>
      </c>
      <c r="K42" s="370" t="e">
        <f>#REF!</f>
        <v>#REF!</v>
      </c>
      <c r="L42" s="5" t="e">
        <f>#REF!</f>
        <v>#REF!</v>
      </c>
    </row>
    <row r="43" spans="1:12" ht="16.5" thickBot="1" x14ac:dyDescent="0.3">
      <c r="A43" s="371"/>
      <c r="B43" s="6" t="e">
        <f>#REF!</f>
        <v>#REF!</v>
      </c>
      <c r="C43" s="6" t="e">
        <f>#REF!</f>
        <v>#REF!</v>
      </c>
      <c r="D43" s="371"/>
      <c r="E43" s="371"/>
      <c r="F43" s="371"/>
      <c r="G43" s="6" t="e">
        <f>#REF!</f>
        <v>#REF!</v>
      </c>
      <c r="H43" s="6" t="e">
        <f>#REF!</f>
        <v>#REF!</v>
      </c>
      <c r="I43" s="6" t="e">
        <f>#REF!</f>
        <v>#REF!</v>
      </c>
      <c r="J43" s="371"/>
      <c r="K43" s="371"/>
      <c r="L43" s="6" t="e">
        <f>#REF!</f>
        <v>#REF!</v>
      </c>
    </row>
    <row r="44" spans="1:12" ht="15.75" x14ac:dyDescent="0.25">
      <c r="A44" s="97" t="e">
        <f>#REF!</f>
        <v>#REF!</v>
      </c>
      <c r="B44" s="29" t="e">
        <f>#REF!</f>
        <v>#REF!</v>
      </c>
      <c r="C44" s="30" t="e">
        <f>#REF!</f>
        <v>#REF!</v>
      </c>
      <c r="D44" s="30" t="e">
        <f>#REF!</f>
        <v>#REF!</v>
      </c>
      <c r="E44" s="30" t="e">
        <f>#REF!</f>
        <v>#REF!</v>
      </c>
      <c r="F44" s="30" t="e">
        <f>#REF!</f>
        <v>#REF!</v>
      </c>
      <c r="G44" s="30" t="e">
        <f>#REF!</f>
        <v>#REF!</v>
      </c>
      <c r="H44" s="30" t="e">
        <f>#REF!</f>
        <v>#REF!</v>
      </c>
      <c r="I44" s="30" t="e">
        <f>#REF!</f>
        <v>#REF!</v>
      </c>
      <c r="J44" s="30" t="e">
        <f>#REF!</f>
        <v>#REF!</v>
      </c>
      <c r="K44" s="30" t="e">
        <f>#REF!</f>
        <v>#REF!</v>
      </c>
      <c r="L44" s="31" t="e">
        <f>#REF!</f>
        <v>#REF!</v>
      </c>
    </row>
    <row r="45" spans="1:12" ht="15.75" x14ac:dyDescent="0.25">
      <c r="A45" s="98" t="e">
        <f>#REF!</f>
        <v>#REF!</v>
      </c>
      <c r="B45" s="32" t="e">
        <f>#REF!</f>
        <v>#REF!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3" t="e">
        <f>#REF!</f>
        <v>#REF!</v>
      </c>
      <c r="K45" s="33" t="e">
        <f>#REF!</f>
        <v>#REF!</v>
      </c>
      <c r="L45" s="34" t="e">
        <f>#REF!</f>
        <v>#REF!</v>
      </c>
    </row>
    <row r="46" spans="1:12" ht="16.5" thickBot="1" x14ac:dyDescent="0.3">
      <c r="A46" s="99" t="e">
        <f>#REF!</f>
        <v>#REF!</v>
      </c>
      <c r="B46" s="36" t="e">
        <f>#REF!</f>
        <v>#REF!</v>
      </c>
      <c r="C46" s="37" t="e">
        <f>#REF!</f>
        <v>#REF!</v>
      </c>
      <c r="D46" s="37" t="e">
        <f>#REF!</f>
        <v>#REF!</v>
      </c>
      <c r="E46" s="37" t="e">
        <f>#REF!</f>
        <v>#REF!</v>
      </c>
      <c r="F46" s="37" t="e">
        <f>#REF!</f>
        <v>#REF!</v>
      </c>
      <c r="G46" s="37" t="e">
        <f>#REF!</f>
        <v>#REF!</v>
      </c>
      <c r="H46" s="37" t="e">
        <f>#REF!</f>
        <v>#REF!</v>
      </c>
      <c r="I46" s="37" t="e">
        <f>#REF!</f>
        <v>#REF!</v>
      </c>
      <c r="J46" s="37" t="e">
        <f>#REF!</f>
        <v>#REF!</v>
      </c>
      <c r="K46" s="37" t="e">
        <f>#REF!</f>
        <v>#REF!</v>
      </c>
      <c r="L46" s="100" t="e">
        <f>#REF!</f>
        <v>#REF!</v>
      </c>
    </row>
    <row r="49" spans="1:12" ht="15.75" thickBot="1" x14ac:dyDescent="0.25">
      <c r="A49" s="413" t="s">
        <v>107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</row>
    <row r="50" spans="1:12" ht="15.75" x14ac:dyDescent="0.2">
      <c r="A50" s="414" t="str">
        <f>'16-20 Female Scratch Finals'!A25</f>
        <v>Medal</v>
      </c>
      <c r="B50" s="52" t="str">
        <f>'16-20 Female Scratch Finals'!B25</f>
        <v>Last</v>
      </c>
      <c r="C50" s="52" t="str">
        <f>'16-20 Female Scratch Finals'!C25</f>
        <v>First</v>
      </c>
      <c r="D50" s="417" t="str">
        <f>'16-20 Female Scratch Finals'!D25</f>
        <v>City</v>
      </c>
      <c r="E50" s="417" t="str">
        <f>'16-20 Female Scratch Finals'!E25</f>
        <v>Reg</v>
      </c>
      <c r="F50" s="52" t="str">
        <f>'16-20 Female Scratch Finals'!F25</f>
        <v>Game</v>
      </c>
      <c r="G50" s="52" t="str">
        <f>'16-20 Female Scratch Finals'!G25</f>
        <v>Game</v>
      </c>
      <c r="H50" s="52" t="str">
        <f>'16-20 Female Scratch Finals'!H25</f>
        <v>Game</v>
      </c>
      <c r="I50" s="417" t="str">
        <f>'16-20 Female Scratch Finals'!I25</f>
        <v>Total</v>
      </c>
      <c r="J50" s="56" t="str">
        <f>'16-20 Female Scratch Finals'!J25</f>
        <v>Grand</v>
      </c>
    </row>
    <row r="51" spans="1:12" ht="16.5" thickBot="1" x14ac:dyDescent="0.25">
      <c r="A51" s="415"/>
      <c r="B51" s="53" t="str">
        <f>'16-20 Female Scratch Finals'!B26</f>
        <v>Name</v>
      </c>
      <c r="C51" s="53" t="str">
        <f>'16-20 Female Scratch Finals'!C26</f>
        <v>Name</v>
      </c>
      <c r="D51" s="418"/>
      <c r="E51" s="418"/>
      <c r="F51" s="53">
        <f>'16-20 Female Scratch Finals'!F26</f>
        <v>1</v>
      </c>
      <c r="G51" s="53">
        <f>'16-20 Female Scratch Finals'!G26</f>
        <v>2</v>
      </c>
      <c r="H51" s="53">
        <f>'16-20 Female Scratch Finals'!H26</f>
        <v>3</v>
      </c>
      <c r="I51" s="418"/>
      <c r="J51" s="57" t="str">
        <f>'16-20 Female Scratch Finals'!J26</f>
        <v>Total</v>
      </c>
    </row>
    <row r="52" spans="1:12" ht="15.75" x14ac:dyDescent="0.25">
      <c r="A52" s="97" t="str">
        <f>'16-20 Female Scratch Finals'!A27</f>
        <v>Gold</v>
      </c>
      <c r="B52" s="29">
        <f>'16-20 Female Scratch Finals'!B27</f>
        <v>0</v>
      </c>
      <c r="C52" s="30">
        <f>'16-20 Female Scratch Finals'!C27</f>
        <v>0</v>
      </c>
      <c r="D52" s="30">
        <f>'16-20 Female Scratch Finals'!D27</f>
        <v>0</v>
      </c>
      <c r="E52" s="30">
        <f>'16-20 Female Scratch Finals'!E27</f>
        <v>0</v>
      </c>
      <c r="F52" s="30">
        <f>'16-20 Female Scratch Finals'!F27</f>
        <v>0</v>
      </c>
      <c r="G52" s="30">
        <f>'16-20 Female Scratch Finals'!G27</f>
        <v>0</v>
      </c>
      <c r="H52" s="30">
        <f>'16-20 Female Scratch Finals'!H27</f>
        <v>0</v>
      </c>
      <c r="I52" s="30">
        <f>'16-20 Female Scratch Finals'!I27</f>
        <v>0</v>
      </c>
      <c r="J52" s="31">
        <f>'16-20 Female Scratch Finals'!J27</f>
        <v>0</v>
      </c>
    </row>
    <row r="53" spans="1:12" ht="15.75" x14ac:dyDescent="0.25">
      <c r="A53" s="98" t="str">
        <f>'16-20 Female Scratch Finals'!A28</f>
        <v>Silver</v>
      </c>
      <c r="B53" s="32">
        <f>'16-20 Female Scratch Finals'!B28</f>
        <v>0</v>
      </c>
      <c r="C53" s="33">
        <f>'16-20 Female Scratch Finals'!C28</f>
        <v>0</v>
      </c>
      <c r="D53" s="33">
        <f>'16-20 Female Scratch Finals'!D28</f>
        <v>0</v>
      </c>
      <c r="E53" s="33">
        <f>'16-20 Female Scratch Finals'!E28</f>
        <v>0</v>
      </c>
      <c r="F53" s="33">
        <f>'16-20 Female Scratch Finals'!F28</f>
        <v>0</v>
      </c>
      <c r="G53" s="33">
        <f>'16-20 Female Scratch Finals'!G28</f>
        <v>0</v>
      </c>
      <c r="H53" s="33">
        <f>'16-20 Female Scratch Finals'!H28</f>
        <v>0</v>
      </c>
      <c r="I53" s="33">
        <f>'16-20 Female Scratch Finals'!I28</f>
        <v>0</v>
      </c>
      <c r="J53" s="34">
        <f>'16-20 Female Scratch Finals'!J28</f>
        <v>0</v>
      </c>
    </row>
    <row r="54" spans="1:12" ht="16.5" thickBot="1" x14ac:dyDescent="0.3">
      <c r="A54" s="99" t="str">
        <f>'16-20 Female Scratch Finals'!A29</f>
        <v>Bronze</v>
      </c>
      <c r="B54" s="36">
        <f>'16-20 Female Scratch Finals'!B29</f>
        <v>0</v>
      </c>
      <c r="C54" s="37">
        <f>'16-20 Female Scratch Finals'!C29</f>
        <v>0</v>
      </c>
      <c r="D54" s="37">
        <f>'16-20 Female Scratch Finals'!D29</f>
        <v>0</v>
      </c>
      <c r="E54" s="37">
        <f>'16-20 Female Scratch Finals'!E29</f>
        <v>0</v>
      </c>
      <c r="F54" s="37">
        <f>'16-20 Female Scratch Finals'!F29</f>
        <v>0</v>
      </c>
      <c r="G54" s="37">
        <f>'16-20 Female Scratch Finals'!G29</f>
        <v>0</v>
      </c>
      <c r="H54" s="37">
        <f>'16-20 Female Scratch Finals'!H29</f>
        <v>0</v>
      </c>
      <c r="I54" s="37">
        <f>'16-20 Female Scratch Finals'!I29</f>
        <v>0</v>
      </c>
      <c r="J54" s="100">
        <f>'16-20 Female Scratch Finals'!J29</f>
        <v>0</v>
      </c>
    </row>
    <row r="57" spans="1:12" ht="15.75" thickBot="1" x14ac:dyDescent="0.25">
      <c r="A57" s="419" t="s">
        <v>108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</row>
    <row r="58" spans="1:12" ht="15.75" x14ac:dyDescent="0.25">
      <c r="A58" s="370" t="e">
        <f>#REF!</f>
        <v>#REF!</v>
      </c>
      <c r="B58" s="5" t="e">
        <f>#REF!</f>
        <v>#REF!</v>
      </c>
      <c r="C58" s="5" t="e">
        <f>#REF!</f>
        <v>#REF!</v>
      </c>
      <c r="D58" s="370" t="e">
        <f>#REF!</f>
        <v>#REF!</v>
      </c>
      <c r="E58" s="370" t="e">
        <f>#REF!</f>
        <v>#REF!</v>
      </c>
      <c r="F58" s="370" t="e">
        <f>#REF!</f>
        <v>#REF!</v>
      </c>
      <c r="G58" s="5" t="e">
        <f>#REF!</f>
        <v>#REF!</v>
      </c>
      <c r="H58" s="5" t="e">
        <f>#REF!</f>
        <v>#REF!</v>
      </c>
      <c r="I58" s="5" t="e">
        <f>#REF!</f>
        <v>#REF!</v>
      </c>
      <c r="J58" s="370" t="e">
        <f>#REF!</f>
        <v>#REF!</v>
      </c>
      <c r="K58" s="370" t="e">
        <f>#REF!</f>
        <v>#REF!</v>
      </c>
      <c r="L58" s="5" t="e">
        <f>#REF!</f>
        <v>#REF!</v>
      </c>
    </row>
    <row r="59" spans="1:12" ht="16.5" thickBot="1" x14ac:dyDescent="0.3">
      <c r="A59" s="416"/>
      <c r="B59" s="19" t="e">
        <f>#REF!</f>
        <v>#REF!</v>
      </c>
      <c r="C59" s="19" t="e">
        <f>#REF!</f>
        <v>#REF!</v>
      </c>
      <c r="D59" s="416"/>
      <c r="E59" s="416"/>
      <c r="F59" s="416"/>
      <c r="G59" s="19" t="e">
        <f>#REF!</f>
        <v>#REF!</v>
      </c>
      <c r="H59" s="19" t="e">
        <f>#REF!</f>
        <v>#REF!</v>
      </c>
      <c r="I59" s="19" t="e">
        <f>#REF!</f>
        <v>#REF!</v>
      </c>
      <c r="J59" s="416"/>
      <c r="K59" s="416"/>
      <c r="L59" s="19" t="e">
        <f>#REF!</f>
        <v>#REF!</v>
      </c>
    </row>
    <row r="60" spans="1:12" ht="15.75" x14ac:dyDescent="0.25">
      <c r="A60" s="97" t="e">
        <f>#REF!</f>
        <v>#REF!</v>
      </c>
      <c r="B60" s="101" t="e">
        <f>#REF!</f>
        <v>#REF!</v>
      </c>
      <c r="C60" s="30" t="e">
        <f>#REF!</f>
        <v>#REF!</v>
      </c>
      <c r="D60" s="30" t="e">
        <f>#REF!</f>
        <v>#REF!</v>
      </c>
      <c r="E60" s="30" t="e">
        <f>#REF!</f>
        <v>#REF!</v>
      </c>
      <c r="F60" s="30" t="e">
        <f>#REF!</f>
        <v>#REF!</v>
      </c>
      <c r="G60" s="30" t="e">
        <f>#REF!</f>
        <v>#REF!</v>
      </c>
      <c r="H60" s="30" t="e">
        <f>#REF!</f>
        <v>#REF!</v>
      </c>
      <c r="I60" s="30" t="e">
        <f>#REF!</f>
        <v>#REF!</v>
      </c>
      <c r="J60" s="30" t="e">
        <f>#REF!</f>
        <v>#REF!</v>
      </c>
      <c r="K60" s="30" t="e">
        <f>#REF!</f>
        <v>#REF!</v>
      </c>
      <c r="L60" s="31" t="e">
        <f>#REF!</f>
        <v>#REF!</v>
      </c>
    </row>
    <row r="61" spans="1:12" ht="15.75" x14ac:dyDescent="0.25">
      <c r="A61" s="98" t="e">
        <f>#REF!</f>
        <v>#REF!</v>
      </c>
      <c r="B61" s="102" t="e">
        <f>#REF!</f>
        <v>#REF!</v>
      </c>
      <c r="C61" s="33" t="e">
        <f>#REF!</f>
        <v>#REF!</v>
      </c>
      <c r="D61" s="33" t="e">
        <f>#REF!</f>
        <v>#REF!</v>
      </c>
      <c r="E61" s="33" t="e">
        <f>#REF!</f>
        <v>#REF!</v>
      </c>
      <c r="F61" s="33" t="e">
        <f>#REF!</f>
        <v>#REF!</v>
      </c>
      <c r="G61" s="33" t="e">
        <f>#REF!</f>
        <v>#REF!</v>
      </c>
      <c r="H61" s="33" t="e">
        <f>#REF!</f>
        <v>#REF!</v>
      </c>
      <c r="I61" s="33" t="e">
        <f>#REF!</f>
        <v>#REF!</v>
      </c>
      <c r="J61" s="33" t="e">
        <f>#REF!</f>
        <v>#REF!</v>
      </c>
      <c r="K61" s="33" t="e">
        <f>#REF!</f>
        <v>#REF!</v>
      </c>
      <c r="L61" s="34" t="e">
        <f>#REF!</f>
        <v>#REF!</v>
      </c>
    </row>
    <row r="62" spans="1:12" ht="16.5" thickBot="1" x14ac:dyDescent="0.3">
      <c r="A62" s="99" t="e">
        <f>#REF!</f>
        <v>#REF!</v>
      </c>
      <c r="B62" s="117" t="e">
        <f>#REF!</f>
        <v>#REF!</v>
      </c>
      <c r="C62" s="37" t="e">
        <f>#REF!</f>
        <v>#REF!</v>
      </c>
      <c r="D62" s="37" t="e">
        <f>#REF!</f>
        <v>#REF!</v>
      </c>
      <c r="E62" s="37" t="e">
        <f>#REF!</f>
        <v>#REF!</v>
      </c>
      <c r="F62" s="37" t="e">
        <f>#REF!</f>
        <v>#REF!</v>
      </c>
      <c r="G62" s="37" t="e">
        <f>#REF!</f>
        <v>#REF!</v>
      </c>
      <c r="H62" s="37" t="e">
        <f>#REF!</f>
        <v>#REF!</v>
      </c>
      <c r="I62" s="37" t="e">
        <f>#REF!</f>
        <v>#REF!</v>
      </c>
      <c r="J62" s="37" t="e">
        <f>#REF!</f>
        <v>#REF!</v>
      </c>
      <c r="K62" s="37" t="e">
        <f>#REF!</f>
        <v>#REF!</v>
      </c>
      <c r="L62" s="100" t="e">
        <f>#REF!</f>
        <v>#REF!</v>
      </c>
    </row>
    <row r="65" spans="1:12" ht="15.75" thickBot="1" x14ac:dyDescent="0.25">
      <c r="A65" s="413" t="s">
        <v>109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</row>
    <row r="66" spans="1:12" ht="15.75" x14ac:dyDescent="0.25">
      <c r="A66" s="370" t="str">
        <f>'16-20 Male Scratch Finals'!A25</f>
        <v>Medal</v>
      </c>
      <c r="B66" s="5" t="str">
        <f>'16-20 Male Scratch Finals'!B25</f>
        <v>Last</v>
      </c>
      <c r="C66" s="5" t="str">
        <f>'16-20 Male Scratch Finals'!C25</f>
        <v>First</v>
      </c>
      <c r="D66" s="370" t="str">
        <f>'16-20 Male Scratch Finals'!D25</f>
        <v>City</v>
      </c>
      <c r="E66" s="370" t="str">
        <f>'16-20 Male Scratch Finals'!E25</f>
        <v>Reg</v>
      </c>
      <c r="F66" s="5" t="str">
        <f>'16-20 Male Scratch Finals'!F25</f>
        <v>Game</v>
      </c>
      <c r="G66" s="5" t="str">
        <f>'16-20 Male Scratch Finals'!G25</f>
        <v>Game</v>
      </c>
      <c r="H66" s="5" t="str">
        <f>'16-20 Male Scratch Finals'!H25</f>
        <v>Game</v>
      </c>
      <c r="I66" s="370" t="str">
        <f>'16-20 Male Scratch Finals'!I25</f>
        <v>Total</v>
      </c>
      <c r="J66" s="5" t="str">
        <f>'16-20 Male Scratch Finals'!J25</f>
        <v>Grand</v>
      </c>
    </row>
    <row r="67" spans="1:12" ht="16.5" thickBot="1" x14ac:dyDescent="0.3">
      <c r="A67" s="371"/>
      <c r="B67" s="6" t="str">
        <f>'16-20 Male Scratch Finals'!B26</f>
        <v>Name</v>
      </c>
      <c r="C67" s="6" t="str">
        <f>'16-20 Male Scratch Finals'!C26</f>
        <v>Name</v>
      </c>
      <c r="D67" s="371"/>
      <c r="E67" s="371"/>
      <c r="F67" s="6">
        <f>'16-20 Male Scratch Finals'!F26</f>
        <v>1</v>
      </c>
      <c r="G67" s="6">
        <f>'16-20 Male Scratch Finals'!G26</f>
        <v>2</v>
      </c>
      <c r="H67" s="6">
        <f>'16-20 Male Scratch Finals'!H26</f>
        <v>3</v>
      </c>
      <c r="I67" s="371"/>
      <c r="J67" s="6" t="str">
        <f>'16-20 Male Scratch Finals'!J26</f>
        <v>Total</v>
      </c>
    </row>
    <row r="68" spans="1:12" ht="15.75" x14ac:dyDescent="0.25">
      <c r="A68" s="97" t="str">
        <f>'16-20 Male Scratch Finals'!A27</f>
        <v>Gold</v>
      </c>
      <c r="B68" s="101">
        <f>'16-20 Male Scratch Finals'!B27</f>
        <v>0</v>
      </c>
      <c r="C68" s="30">
        <f>'16-20 Male Scratch Finals'!C27</f>
        <v>0</v>
      </c>
      <c r="D68" s="30">
        <f>'16-20 Male Scratch Finals'!D27</f>
        <v>0</v>
      </c>
      <c r="E68" s="30">
        <f>'16-20 Male Scratch Finals'!E27</f>
        <v>0</v>
      </c>
      <c r="F68" s="30">
        <f>'16-20 Male Scratch Finals'!F27</f>
        <v>0</v>
      </c>
      <c r="G68" s="30">
        <f>'16-20 Male Scratch Finals'!G27</f>
        <v>0</v>
      </c>
      <c r="H68" s="30">
        <f>'16-20 Male Scratch Finals'!H27</f>
        <v>0</v>
      </c>
      <c r="I68" s="30">
        <f>'16-20 Male Scratch Finals'!I27</f>
        <v>0</v>
      </c>
      <c r="J68" s="31">
        <f>'16-20 Male Scratch Finals'!J27</f>
        <v>0</v>
      </c>
    </row>
    <row r="69" spans="1:12" ht="15.75" x14ac:dyDescent="0.25">
      <c r="A69" s="98" t="str">
        <f>'16-20 Male Scratch Finals'!A28</f>
        <v>Silver</v>
      </c>
      <c r="B69" s="102">
        <f>'16-20 Male Scratch Finals'!B28</f>
        <v>0</v>
      </c>
      <c r="C69" s="33">
        <f>'16-20 Male Scratch Finals'!C28</f>
        <v>0</v>
      </c>
      <c r="D69" s="33">
        <f>'16-20 Male Scratch Finals'!D28</f>
        <v>0</v>
      </c>
      <c r="E69" s="33">
        <f>'16-20 Male Scratch Finals'!E28</f>
        <v>0</v>
      </c>
      <c r="F69" s="33">
        <f>'16-20 Male Scratch Finals'!F28</f>
        <v>0</v>
      </c>
      <c r="G69" s="33">
        <f>'16-20 Male Scratch Finals'!G28</f>
        <v>0</v>
      </c>
      <c r="H69" s="33">
        <f>'16-20 Male Scratch Finals'!H28</f>
        <v>0</v>
      </c>
      <c r="I69" s="33">
        <f>'16-20 Male Scratch Finals'!I28</f>
        <v>0</v>
      </c>
      <c r="J69" s="34">
        <f>'16-20 Male Scratch Finals'!J28</f>
        <v>0</v>
      </c>
    </row>
    <row r="70" spans="1:12" ht="16.5" thickBot="1" x14ac:dyDescent="0.3">
      <c r="A70" s="99" t="str">
        <f>'16-20 Male Scratch Finals'!A29</f>
        <v>Bronze</v>
      </c>
      <c r="B70" s="117">
        <f>'16-20 Male Scratch Finals'!B29</f>
        <v>0</v>
      </c>
      <c r="C70" s="37">
        <f>'16-20 Male Scratch Finals'!C29</f>
        <v>0</v>
      </c>
      <c r="D70" s="37">
        <f>'16-20 Male Scratch Finals'!D29</f>
        <v>0</v>
      </c>
      <c r="E70" s="37">
        <f>'16-20 Male Scratch Finals'!E29</f>
        <v>0</v>
      </c>
      <c r="F70" s="37">
        <f>'16-20 Male Scratch Finals'!F29</f>
        <v>0</v>
      </c>
      <c r="G70" s="37">
        <f>'16-20 Male Scratch Finals'!G29</f>
        <v>0</v>
      </c>
      <c r="H70" s="37">
        <f>'16-20 Male Scratch Finals'!H29</f>
        <v>0</v>
      </c>
      <c r="I70" s="37">
        <f>'16-20 Male Scratch Finals'!I29</f>
        <v>0</v>
      </c>
      <c r="J70" s="100">
        <f>'16-20 Male Scratch Finals'!J29</f>
        <v>0</v>
      </c>
    </row>
    <row r="72" spans="1:12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</row>
    <row r="73" spans="1:12" ht="15.75" x14ac:dyDescent="0.25">
      <c r="A73" s="77" t="s">
        <v>95</v>
      </c>
      <c r="D73" s="246"/>
    </row>
    <row r="75" spans="1:12" x14ac:dyDescent="0.2">
      <c r="B75" s="173"/>
    </row>
    <row r="76" spans="1:12" x14ac:dyDescent="0.2">
      <c r="B76" s="173"/>
    </row>
    <row r="78" spans="1:12" x14ac:dyDescent="0.2">
      <c r="B78" s="173"/>
    </row>
    <row r="80" spans="1:12" x14ac:dyDescent="0.2">
      <c r="B80" s="173"/>
    </row>
  </sheetData>
  <mergeCells count="55">
    <mergeCell ref="A26:L26"/>
    <mergeCell ref="A27:A28"/>
    <mergeCell ref="D27:D28"/>
    <mergeCell ref="E27:E28"/>
    <mergeCell ref="F27:F28"/>
    <mergeCell ref="A10:L10"/>
    <mergeCell ref="A11:A12"/>
    <mergeCell ref="D11:D12"/>
    <mergeCell ref="A1:L1"/>
    <mergeCell ref="D2:D3"/>
    <mergeCell ref="E2:E3"/>
    <mergeCell ref="J2:J3"/>
    <mergeCell ref="F2:F3"/>
    <mergeCell ref="K2:K3"/>
    <mergeCell ref="A2:A3"/>
    <mergeCell ref="D19:D20"/>
    <mergeCell ref="E19:E20"/>
    <mergeCell ref="J11:J12"/>
    <mergeCell ref="I19:I20"/>
    <mergeCell ref="E11:E12"/>
    <mergeCell ref="A18:L18"/>
    <mergeCell ref="F11:F12"/>
    <mergeCell ref="K11:K12"/>
    <mergeCell ref="A19:A20"/>
    <mergeCell ref="E50:E51"/>
    <mergeCell ref="J27:J28"/>
    <mergeCell ref="D42:D43"/>
    <mergeCell ref="E42:E43"/>
    <mergeCell ref="J42:J43"/>
    <mergeCell ref="A34:L34"/>
    <mergeCell ref="E35:E36"/>
    <mergeCell ref="A35:A36"/>
    <mergeCell ref="D35:D36"/>
    <mergeCell ref="I35:I36"/>
    <mergeCell ref="A42:A43"/>
    <mergeCell ref="K42:K43"/>
    <mergeCell ref="A41:L41"/>
    <mergeCell ref="F42:F43"/>
    <mergeCell ref="K27:K28"/>
    <mergeCell ref="A66:A67"/>
    <mergeCell ref="D66:D67"/>
    <mergeCell ref="E66:E67"/>
    <mergeCell ref="I66:I67"/>
    <mergeCell ref="A49:L49"/>
    <mergeCell ref="A50:A51"/>
    <mergeCell ref="E58:E59"/>
    <mergeCell ref="F58:F59"/>
    <mergeCell ref="I50:I51"/>
    <mergeCell ref="A57:L57"/>
    <mergeCell ref="A58:A59"/>
    <mergeCell ref="D58:D59"/>
    <mergeCell ref="A65:L65"/>
    <mergeCell ref="K58:K59"/>
    <mergeCell ref="J58:J59"/>
    <mergeCell ref="D50:D51"/>
  </mergeCells>
  <phoneticPr fontId="0" type="noConversion"/>
  <printOptions horizontalCentered="1"/>
  <pageMargins left="0.25" right="0" top="1" bottom="1" header="0" footer="0"/>
  <pageSetup scale="60" orientation="portrait" horizontalDpi="300" verticalDpi="300" r:id="rId1"/>
  <headerFooter alignWithMargins="0">
    <oddHeader>&amp;L&amp;12ABC East Lanes - Harrisburg, PA&amp;R&amp;12 2014 Keystone State Games</oddHeader>
    <oddFooter>&amp;L&amp;12Printed &amp;D
Time &amp;T&amp;C&amp;12Finals Report&amp;R&amp;12&amp;P of &amp;N</oddFooter>
  </headerFooter>
  <rowBreaks count="2" manualBreakCount="2">
    <brk id="8" max="11" man="1"/>
    <brk id="62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Q121"/>
  <sheetViews>
    <sheetView view="pageLayout" zoomScaleNormal="85" workbookViewId="0">
      <selection activeCell="D12" sqref="D12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74" customWidth="1"/>
    <col min="7" max="7" width="6.7109375" style="3" customWidth="1"/>
    <col min="8" max="9" width="14.7109375" style="3" customWidth="1"/>
    <col min="10" max="10" width="16.7109375" style="3" customWidth="1"/>
    <col min="11" max="13" width="9.140625" style="3"/>
    <col min="14" max="14" width="17.42578125" style="3" customWidth="1"/>
    <col min="15" max="16384" width="9.140625" style="3"/>
  </cols>
  <sheetData>
    <row r="1" spans="1:17" ht="23.25" x14ac:dyDescent="0.35">
      <c r="A1" s="427" t="s">
        <v>118</v>
      </c>
      <c r="B1" s="427"/>
      <c r="C1" s="427"/>
      <c r="D1" s="427"/>
      <c r="E1" s="427"/>
      <c r="F1" s="427"/>
      <c r="G1" s="427"/>
      <c r="H1" s="427"/>
      <c r="I1" s="427"/>
    </row>
    <row r="2" spans="1:17" ht="16.5" customHeight="1" thickBot="1" x14ac:dyDescent="0.25"/>
    <row r="3" spans="1:17" ht="16.5" customHeight="1" thickBot="1" x14ac:dyDescent="0.3">
      <c r="A3" s="81" t="s">
        <v>42</v>
      </c>
      <c r="B3" s="81" t="s">
        <v>4</v>
      </c>
      <c r="C3" s="425" t="s">
        <v>41</v>
      </c>
      <c r="D3" s="425"/>
      <c r="E3" s="48"/>
      <c r="F3" s="81" t="s">
        <v>42</v>
      </c>
      <c r="G3" s="81" t="s">
        <v>4</v>
      </c>
      <c r="H3" s="425" t="s">
        <v>40</v>
      </c>
      <c r="I3" s="425"/>
      <c r="K3" s="58"/>
      <c r="L3" s="58"/>
    </row>
    <row r="4" spans="1:17" ht="16.5" customHeight="1" thickBot="1" x14ac:dyDescent="0.25">
      <c r="A4" s="69"/>
      <c r="B4" s="114"/>
      <c r="C4" s="244"/>
      <c r="D4" s="244"/>
      <c r="E4" s="62"/>
      <c r="F4" s="83"/>
      <c r="G4" s="114"/>
      <c r="H4" s="233"/>
      <c r="I4" s="233"/>
      <c r="K4" s="200"/>
      <c r="L4" s="200"/>
      <c r="M4" s="62"/>
      <c r="N4" s="200"/>
      <c r="O4" s="200"/>
    </row>
    <row r="5" spans="1:17" ht="16.5" customHeight="1" x14ac:dyDescent="0.2">
      <c r="A5" s="83"/>
      <c r="B5" s="114"/>
      <c r="C5" s="250"/>
      <c r="D5" s="250"/>
      <c r="E5" s="62"/>
      <c r="F5" s="83"/>
      <c r="G5" s="114"/>
      <c r="H5" s="60"/>
      <c r="I5" s="61"/>
      <c r="K5" s="58"/>
      <c r="L5" s="58"/>
      <c r="M5" s="62"/>
      <c r="N5" s="62"/>
      <c r="O5" s="62"/>
    </row>
    <row r="6" spans="1:17" ht="16.5" customHeight="1" x14ac:dyDescent="0.2">
      <c r="A6" s="83"/>
      <c r="B6" s="114"/>
      <c r="C6" s="233"/>
      <c r="D6" s="233"/>
      <c r="E6" s="62"/>
      <c r="F6" s="83"/>
      <c r="G6" s="114"/>
      <c r="H6" s="198"/>
      <c r="I6" s="199"/>
      <c r="K6" s="200"/>
      <c r="L6" s="200"/>
      <c r="M6" s="62"/>
      <c r="N6" s="200"/>
      <c r="O6" s="200"/>
    </row>
    <row r="7" spans="1:17" ht="16.5" customHeight="1" x14ac:dyDescent="0.2">
      <c r="A7" s="70"/>
      <c r="B7" s="115"/>
      <c r="C7" s="63"/>
      <c r="D7" s="64"/>
      <c r="E7" s="59"/>
      <c r="F7" s="90"/>
      <c r="G7" s="115"/>
      <c r="H7" s="60"/>
      <c r="I7" s="61"/>
      <c r="K7" s="16"/>
      <c r="L7" s="16"/>
    </row>
    <row r="8" spans="1:17" ht="16.5" customHeight="1" thickBot="1" x14ac:dyDescent="0.25">
      <c r="A8" s="71"/>
      <c r="B8" s="116"/>
      <c r="C8" s="65"/>
      <c r="D8" s="66"/>
      <c r="E8" s="59"/>
      <c r="F8" s="91"/>
      <c r="G8" s="116"/>
      <c r="H8" s="67"/>
      <c r="I8" s="68"/>
    </row>
    <row r="9" spans="1:17" ht="16.5" customHeight="1" x14ac:dyDescent="0.2">
      <c r="B9" s="62"/>
      <c r="C9" s="62"/>
      <c r="D9" s="62"/>
      <c r="E9" s="59"/>
      <c r="F9" s="59"/>
      <c r="G9" s="62"/>
      <c r="H9" s="62"/>
      <c r="I9" s="62"/>
    </row>
    <row r="10" spans="1:17" ht="16.5" customHeight="1" thickBot="1" x14ac:dyDescent="0.25"/>
    <row r="11" spans="1:17" ht="16.5" customHeight="1" thickBot="1" x14ac:dyDescent="0.3">
      <c r="A11" s="81" t="s">
        <v>42</v>
      </c>
      <c r="B11" s="81" t="s">
        <v>4</v>
      </c>
      <c r="C11" s="425"/>
      <c r="D11" s="425"/>
      <c r="E11" s="48"/>
      <c r="F11" s="81"/>
      <c r="G11" s="81"/>
      <c r="H11" s="425"/>
      <c r="I11" s="425"/>
      <c r="M11" s="58"/>
      <c r="N11" s="58"/>
      <c r="O11" s="59"/>
      <c r="P11" s="58"/>
      <c r="Q11" s="58"/>
    </row>
    <row r="12" spans="1:17" ht="16.5" customHeight="1" thickBot="1" x14ac:dyDescent="0.25">
      <c r="A12" s="69"/>
      <c r="B12" s="114"/>
      <c r="C12" s="244"/>
      <c r="D12" s="244"/>
      <c r="E12" s="58"/>
      <c r="F12" s="94"/>
      <c r="G12" s="114"/>
      <c r="H12" s="238"/>
      <c r="I12" s="239"/>
      <c r="K12" s="58"/>
      <c r="L12" s="58"/>
      <c r="M12" s="58"/>
      <c r="N12" s="58"/>
      <c r="O12" s="59"/>
      <c r="P12" s="58"/>
      <c r="Q12" s="58"/>
    </row>
    <row r="13" spans="1:17" ht="16.5" customHeight="1" x14ac:dyDescent="0.2">
      <c r="A13" s="83"/>
      <c r="B13" s="114"/>
      <c r="C13" s="249"/>
      <c r="D13" s="249"/>
      <c r="E13" s="58"/>
      <c r="F13" s="94"/>
      <c r="G13" s="114"/>
      <c r="H13" s="253"/>
      <c r="I13" s="253"/>
      <c r="M13" s="58"/>
      <c r="P13" s="58"/>
      <c r="Q13" s="58"/>
    </row>
    <row r="14" spans="1:17" ht="16.5" customHeight="1" x14ac:dyDescent="0.2">
      <c r="A14" s="83"/>
      <c r="B14" s="114"/>
      <c r="C14" s="60"/>
      <c r="D14" s="61"/>
      <c r="E14" s="58"/>
      <c r="F14" s="94"/>
      <c r="G14" s="114"/>
      <c r="H14" s="198"/>
      <c r="I14" s="199"/>
      <c r="M14" s="58"/>
      <c r="P14" s="58"/>
      <c r="Q14" s="58"/>
    </row>
    <row r="15" spans="1:17" ht="16.5" customHeight="1" x14ac:dyDescent="0.2">
      <c r="A15" s="70"/>
      <c r="B15" s="115"/>
      <c r="C15" s="63"/>
      <c r="D15" s="64"/>
      <c r="E15" s="58"/>
      <c r="F15" s="92"/>
      <c r="G15" s="115"/>
      <c r="H15" s="63"/>
      <c r="I15" s="64"/>
      <c r="K15" s="58"/>
      <c r="L15" s="58"/>
      <c r="M15" s="58"/>
      <c r="N15" s="58"/>
      <c r="O15" s="59"/>
      <c r="P15" s="58"/>
      <c r="Q15" s="58"/>
    </row>
    <row r="16" spans="1:17" ht="16.5" customHeight="1" thickBot="1" x14ac:dyDescent="0.25">
      <c r="A16" s="71"/>
      <c r="B16" s="116"/>
      <c r="C16" s="67"/>
      <c r="D16" s="68"/>
      <c r="E16" s="58"/>
      <c r="F16" s="93"/>
      <c r="G16" s="116"/>
      <c r="H16" s="67"/>
      <c r="I16" s="68"/>
      <c r="M16" s="59"/>
      <c r="P16" s="59"/>
      <c r="Q16" s="59"/>
    </row>
    <row r="17" spans="1:17" ht="16.5" customHeight="1" x14ac:dyDescent="0.2">
      <c r="M17" s="59"/>
      <c r="P17" s="59"/>
      <c r="Q17" s="59"/>
    </row>
    <row r="18" spans="1:17" ht="16.5" customHeight="1" thickBot="1" x14ac:dyDescent="0.25">
      <c r="M18" s="59"/>
      <c r="P18" s="59"/>
      <c r="Q18" s="59"/>
    </row>
    <row r="19" spans="1:17" ht="16.5" customHeight="1" thickBot="1" x14ac:dyDescent="0.3">
      <c r="A19" s="81" t="s">
        <v>42</v>
      </c>
      <c r="B19" s="81" t="s">
        <v>4</v>
      </c>
      <c r="C19" s="425"/>
      <c r="D19" s="425"/>
      <c r="E19" s="48"/>
      <c r="F19" s="81"/>
      <c r="G19" s="81"/>
      <c r="H19" s="425"/>
      <c r="I19" s="425"/>
      <c r="K19" s="59"/>
      <c r="L19" s="59"/>
      <c r="M19" s="58"/>
      <c r="P19" s="47"/>
      <c r="Q19" s="47"/>
    </row>
    <row r="20" spans="1:17" ht="16.5" customHeight="1" x14ac:dyDescent="0.2">
      <c r="A20" s="69"/>
      <c r="B20" s="114"/>
      <c r="C20" s="253"/>
      <c r="D20" s="253"/>
      <c r="E20" s="58"/>
      <c r="F20" s="94"/>
      <c r="G20" s="114"/>
      <c r="H20" s="256"/>
      <c r="I20" s="256"/>
      <c r="K20" s="47"/>
      <c r="L20" s="47"/>
      <c r="M20" s="58"/>
      <c r="P20" s="59"/>
      <c r="Q20" s="59"/>
    </row>
    <row r="21" spans="1:17" ht="16.5" customHeight="1" x14ac:dyDescent="0.2">
      <c r="A21" s="83"/>
      <c r="B21" s="114"/>
      <c r="C21" s="256"/>
      <c r="D21" s="256"/>
      <c r="E21" s="58"/>
      <c r="F21" s="94"/>
      <c r="G21" s="114"/>
      <c r="H21" s="256"/>
      <c r="I21" s="256"/>
      <c r="K21" s="58"/>
      <c r="L21" s="58"/>
      <c r="M21" s="58"/>
      <c r="P21" s="59"/>
      <c r="Q21" s="59"/>
    </row>
    <row r="22" spans="1:17" ht="16.5" customHeight="1" x14ac:dyDescent="0.2">
      <c r="A22" s="83"/>
      <c r="B22" s="114"/>
      <c r="C22" s="256"/>
      <c r="D22" s="256"/>
      <c r="E22" s="58"/>
      <c r="F22" s="94"/>
      <c r="G22" s="114"/>
      <c r="H22" s="60"/>
      <c r="I22" s="61"/>
      <c r="K22" s="59"/>
      <c r="L22" s="59"/>
      <c r="M22" s="58"/>
      <c r="N22" s="58"/>
      <c r="O22" s="59"/>
      <c r="P22" s="59"/>
      <c r="Q22" s="59"/>
    </row>
    <row r="23" spans="1:17" ht="16.5" customHeight="1" x14ac:dyDescent="0.2">
      <c r="A23" s="70"/>
      <c r="B23" s="115"/>
      <c r="C23" s="232"/>
      <c r="D23" s="232"/>
      <c r="E23" s="58"/>
      <c r="F23" s="92"/>
      <c r="G23" s="115"/>
      <c r="H23" s="63"/>
      <c r="I23" s="64"/>
      <c r="K23" s="58"/>
      <c r="L23" s="58"/>
      <c r="M23" s="58"/>
      <c r="N23" s="58"/>
      <c r="O23" s="59"/>
      <c r="P23" s="58"/>
      <c r="Q23" s="58"/>
    </row>
    <row r="24" spans="1:17" ht="16.5" customHeight="1" thickBot="1" x14ac:dyDescent="0.25">
      <c r="A24" s="71"/>
      <c r="B24" s="116"/>
      <c r="C24" s="67"/>
      <c r="D24" s="68"/>
      <c r="E24" s="58"/>
      <c r="F24" s="93"/>
      <c r="G24" s="116"/>
      <c r="H24" s="67"/>
      <c r="I24" s="68"/>
      <c r="M24" s="59"/>
      <c r="P24" s="59"/>
      <c r="Q24" s="59"/>
    </row>
    <row r="25" spans="1:17" ht="16.5" customHeight="1" x14ac:dyDescent="0.2">
      <c r="C25" s="58"/>
      <c r="D25" s="58"/>
      <c r="E25" s="58"/>
      <c r="F25" s="58"/>
      <c r="M25" s="59"/>
      <c r="P25" s="59"/>
      <c r="Q25" s="59"/>
    </row>
    <row r="26" spans="1:17" ht="16.5" customHeight="1" thickBot="1" x14ac:dyDescent="0.25">
      <c r="M26" s="59"/>
      <c r="P26" s="59"/>
      <c r="Q26" s="59"/>
    </row>
    <row r="27" spans="1:17" ht="16.5" customHeight="1" thickBot="1" x14ac:dyDescent="0.3">
      <c r="A27" s="81" t="s">
        <v>42</v>
      </c>
      <c r="B27" s="81" t="s">
        <v>4</v>
      </c>
      <c r="C27" s="425"/>
      <c r="D27" s="425"/>
      <c r="E27" s="48"/>
      <c r="F27" s="81"/>
      <c r="G27" s="81"/>
      <c r="H27" s="425"/>
      <c r="I27" s="425"/>
      <c r="K27" s="59"/>
      <c r="L27" s="59"/>
      <c r="M27" s="59"/>
      <c r="P27" s="59"/>
      <c r="Q27" s="59"/>
    </row>
    <row r="28" spans="1:17" ht="16.5" customHeight="1" x14ac:dyDescent="0.2">
      <c r="A28" s="69"/>
      <c r="B28" s="114"/>
      <c r="C28" s="256"/>
      <c r="D28" s="256"/>
      <c r="E28" s="58"/>
      <c r="F28" s="94"/>
      <c r="G28" s="114"/>
      <c r="H28" s="256"/>
      <c r="I28" s="256"/>
      <c r="K28" s="47"/>
      <c r="L28" s="47"/>
      <c r="M28" s="58"/>
      <c r="P28" s="58"/>
      <c r="Q28" s="58"/>
    </row>
    <row r="29" spans="1:17" ht="16.5" customHeight="1" x14ac:dyDescent="0.2">
      <c r="A29" s="83"/>
      <c r="B29" s="114"/>
      <c r="C29" s="256"/>
      <c r="D29" s="256"/>
      <c r="E29" s="58"/>
      <c r="F29" s="94"/>
      <c r="G29" s="114"/>
      <c r="H29" s="238"/>
      <c r="I29" s="239"/>
      <c r="K29" s="58"/>
      <c r="L29" s="58"/>
      <c r="M29" s="58"/>
      <c r="P29" s="58"/>
      <c r="Q29" s="58"/>
    </row>
    <row r="30" spans="1:17" ht="16.5" customHeight="1" x14ac:dyDescent="0.2">
      <c r="A30" s="83"/>
      <c r="B30" s="114"/>
      <c r="C30" s="256"/>
      <c r="D30" s="256"/>
      <c r="E30" s="58"/>
      <c r="F30" s="94"/>
      <c r="G30" s="114"/>
      <c r="H30" s="60"/>
      <c r="I30" s="61"/>
      <c r="K30" s="59"/>
      <c r="L30" s="59"/>
      <c r="M30" s="58"/>
      <c r="P30" s="58"/>
      <c r="Q30" s="58"/>
    </row>
    <row r="31" spans="1:17" ht="16.5" customHeight="1" x14ac:dyDescent="0.2">
      <c r="A31" s="70"/>
      <c r="B31" s="115"/>
      <c r="C31" s="72" t="s">
        <v>114</v>
      </c>
      <c r="D31" s="73" t="s">
        <v>115</v>
      </c>
      <c r="E31" s="58"/>
      <c r="F31" s="92"/>
      <c r="G31" s="115"/>
      <c r="H31" s="63"/>
      <c r="I31" s="64"/>
      <c r="K31" s="58"/>
      <c r="L31" s="58"/>
      <c r="M31" s="58"/>
      <c r="N31" s="58"/>
      <c r="O31" s="59"/>
      <c r="P31" s="58"/>
      <c r="Q31" s="58"/>
    </row>
    <row r="32" spans="1:17" ht="16.5" customHeight="1" thickBot="1" x14ac:dyDescent="0.25">
      <c r="A32" s="71"/>
      <c r="B32" s="116"/>
      <c r="C32" s="67"/>
      <c r="D32" s="68"/>
      <c r="E32" s="58"/>
      <c r="F32" s="93"/>
      <c r="G32" s="116"/>
      <c r="H32" s="65"/>
      <c r="I32" s="66"/>
      <c r="K32" s="58"/>
      <c r="L32" s="58"/>
      <c r="M32" s="58"/>
      <c r="N32" s="58"/>
      <c r="O32" s="59"/>
      <c r="P32" s="58"/>
      <c r="Q32" s="58"/>
    </row>
    <row r="33" spans="1:17" ht="16.5" customHeight="1" x14ac:dyDescent="0.2">
      <c r="B33" s="74"/>
      <c r="K33" s="58"/>
      <c r="L33" s="58"/>
      <c r="M33" s="59"/>
      <c r="N33" s="59"/>
      <c r="O33" s="59"/>
      <c r="P33" s="59"/>
      <c r="Q33" s="59"/>
    </row>
    <row r="34" spans="1:17" ht="16.5" customHeight="1" thickBot="1" x14ac:dyDescent="0.25">
      <c r="K34" s="58"/>
      <c r="L34" s="58"/>
      <c r="M34" s="59"/>
      <c r="N34" s="59"/>
      <c r="O34" s="59"/>
      <c r="P34" s="59"/>
      <c r="Q34" s="59"/>
    </row>
    <row r="35" spans="1:17" ht="16.5" customHeight="1" thickBot="1" x14ac:dyDescent="0.3">
      <c r="A35" s="81" t="s">
        <v>42</v>
      </c>
      <c r="B35" s="81" t="s">
        <v>4</v>
      </c>
      <c r="C35" s="425" t="s">
        <v>23</v>
      </c>
      <c r="D35" s="425"/>
      <c r="E35" s="48"/>
      <c r="F35" s="81" t="s">
        <v>42</v>
      </c>
      <c r="G35" s="81" t="s">
        <v>4</v>
      </c>
      <c r="H35" s="425" t="s">
        <v>24</v>
      </c>
      <c r="I35" s="425"/>
      <c r="M35" s="59"/>
      <c r="N35" s="59"/>
      <c r="O35" s="59"/>
      <c r="P35" s="59"/>
      <c r="Q35" s="59"/>
    </row>
    <row r="36" spans="1:17" ht="16.5" customHeight="1" x14ac:dyDescent="0.2">
      <c r="A36" s="69"/>
      <c r="B36" s="114"/>
      <c r="C36" s="196"/>
      <c r="D36" s="197"/>
      <c r="E36" s="58"/>
      <c r="F36" s="94"/>
      <c r="G36" s="114"/>
      <c r="H36" s="196"/>
      <c r="I36" s="197"/>
      <c r="K36" s="200"/>
      <c r="L36" s="200"/>
      <c r="M36" s="58"/>
      <c r="N36" s="58"/>
      <c r="O36" s="59"/>
      <c r="P36" s="58"/>
      <c r="Q36" s="58"/>
    </row>
    <row r="37" spans="1:17" ht="16.5" customHeight="1" x14ac:dyDescent="0.2">
      <c r="A37" s="83"/>
      <c r="B37" s="114"/>
      <c r="C37" s="198"/>
      <c r="D37" s="199"/>
      <c r="E37" s="58"/>
      <c r="F37" s="94"/>
      <c r="G37" s="114"/>
      <c r="H37" s="63"/>
      <c r="I37" s="64"/>
      <c r="K37" s="200"/>
      <c r="L37" s="200"/>
      <c r="M37" s="58"/>
      <c r="N37" s="58"/>
      <c r="O37" s="59"/>
      <c r="P37" s="58"/>
      <c r="Q37" s="58"/>
    </row>
    <row r="38" spans="1:17" ht="16.5" customHeight="1" x14ac:dyDescent="0.2">
      <c r="A38" s="83"/>
      <c r="B38" s="114"/>
      <c r="C38" s="63"/>
      <c r="D38" s="64"/>
      <c r="E38" s="58"/>
      <c r="F38" s="94"/>
      <c r="G38" s="114"/>
      <c r="H38" s="198"/>
      <c r="I38" s="199"/>
      <c r="M38" s="58"/>
      <c r="N38" s="58"/>
      <c r="O38" s="59"/>
      <c r="P38" s="58"/>
      <c r="Q38" s="58"/>
    </row>
    <row r="39" spans="1:17" ht="16.5" customHeight="1" x14ac:dyDescent="0.2">
      <c r="A39" s="70"/>
      <c r="B39" s="115"/>
      <c r="C39" s="63"/>
      <c r="D39" s="64"/>
      <c r="E39" s="58"/>
      <c r="F39" s="92"/>
      <c r="G39" s="115"/>
      <c r="H39" s="72"/>
      <c r="I39" s="73"/>
      <c r="M39" s="58"/>
      <c r="N39" s="58"/>
      <c r="O39" s="59"/>
      <c r="P39" s="58"/>
      <c r="Q39" s="58"/>
    </row>
    <row r="40" spans="1:17" ht="16.5" customHeight="1" thickBot="1" x14ac:dyDescent="0.25">
      <c r="A40" s="71"/>
      <c r="B40" s="116"/>
      <c r="C40" s="67"/>
      <c r="D40" s="68"/>
      <c r="E40" s="58"/>
      <c r="F40" s="93"/>
      <c r="G40" s="116"/>
      <c r="H40" s="65"/>
      <c r="I40" s="66"/>
      <c r="M40" s="58"/>
      <c r="N40" s="58"/>
      <c r="O40" s="59"/>
      <c r="P40" s="58"/>
      <c r="Q40" s="58"/>
    </row>
    <row r="41" spans="1:17" ht="23.25" x14ac:dyDescent="0.35">
      <c r="A41" s="427" t="s">
        <v>116</v>
      </c>
      <c r="B41" s="427"/>
      <c r="C41" s="427"/>
      <c r="D41" s="427"/>
      <c r="E41" s="427"/>
      <c r="F41" s="427"/>
      <c r="G41" s="427"/>
      <c r="H41" s="427"/>
      <c r="I41" s="427"/>
      <c r="M41" s="59"/>
      <c r="N41" s="59"/>
      <c r="O41" s="59"/>
      <c r="P41" s="59"/>
      <c r="Q41" s="59"/>
    </row>
    <row r="42" spans="1:17" ht="16.5" customHeight="1" thickBot="1" x14ac:dyDescent="0.25">
      <c r="K42" s="58"/>
      <c r="L42" s="58"/>
      <c r="M42" s="59"/>
      <c r="N42" s="59"/>
      <c r="O42" s="59"/>
      <c r="P42" s="59"/>
      <c r="Q42" s="59"/>
    </row>
    <row r="43" spans="1:17" ht="16.5" customHeight="1" thickBot="1" x14ac:dyDescent="0.3">
      <c r="A43" s="81" t="s">
        <v>42</v>
      </c>
      <c r="B43" s="81" t="s">
        <v>4</v>
      </c>
      <c r="C43" s="425" t="s">
        <v>25</v>
      </c>
      <c r="D43" s="425"/>
      <c r="E43" s="48"/>
      <c r="F43" s="81" t="s">
        <v>42</v>
      </c>
      <c r="G43" s="81" t="s">
        <v>4</v>
      </c>
      <c r="H43" s="425" t="s">
        <v>26</v>
      </c>
      <c r="I43" s="425"/>
      <c r="M43" s="58"/>
      <c r="N43" s="58"/>
      <c r="O43" s="59"/>
      <c r="P43" s="58"/>
      <c r="Q43" s="58"/>
    </row>
    <row r="44" spans="1:17" ht="16.5" customHeight="1" x14ac:dyDescent="0.2">
      <c r="A44" s="69"/>
      <c r="B44" s="114"/>
      <c r="C44" s="196"/>
      <c r="D44" s="197"/>
      <c r="E44" s="58"/>
      <c r="F44" s="94"/>
      <c r="G44" s="114"/>
      <c r="H44" s="196"/>
      <c r="I44" s="197"/>
      <c r="M44" s="58"/>
      <c r="N44" s="58"/>
      <c r="O44" s="59"/>
      <c r="P44" s="58"/>
      <c r="Q44" s="58"/>
    </row>
    <row r="45" spans="1:17" ht="16.5" customHeight="1" x14ac:dyDescent="0.2">
      <c r="A45" s="83"/>
      <c r="B45" s="114"/>
      <c r="C45" s="198"/>
      <c r="D45" s="199"/>
      <c r="E45" s="58"/>
      <c r="F45" s="94"/>
      <c r="G45" s="114"/>
      <c r="H45" s="198"/>
      <c r="I45" s="199"/>
      <c r="M45" s="58"/>
      <c r="N45" s="58"/>
      <c r="O45" s="59"/>
      <c r="P45" s="58"/>
      <c r="Q45" s="58"/>
    </row>
    <row r="46" spans="1:17" ht="16.5" customHeight="1" x14ac:dyDescent="0.2">
      <c r="A46" s="83"/>
      <c r="B46" s="114"/>
      <c r="C46" s="198"/>
      <c r="D46" s="199"/>
      <c r="E46" s="58"/>
      <c r="F46" s="94"/>
      <c r="G46" s="114"/>
      <c r="H46" s="198"/>
      <c r="I46" s="199"/>
      <c r="M46" s="58"/>
      <c r="N46" s="58"/>
      <c r="O46" s="59"/>
      <c r="P46" s="58"/>
      <c r="Q46" s="58"/>
    </row>
    <row r="47" spans="1:17" ht="16.5" customHeight="1" x14ac:dyDescent="0.2">
      <c r="A47" s="70"/>
      <c r="B47" s="115"/>
      <c r="C47" s="63"/>
      <c r="D47" s="64"/>
      <c r="E47" s="58"/>
      <c r="F47" s="92"/>
      <c r="G47" s="115"/>
      <c r="H47" s="63"/>
      <c r="I47" s="64"/>
      <c r="M47" s="58"/>
      <c r="N47" s="58"/>
      <c r="O47" s="59"/>
      <c r="P47" s="58"/>
      <c r="Q47" s="58"/>
    </row>
    <row r="48" spans="1:17" ht="16.5" customHeight="1" thickBot="1" x14ac:dyDescent="0.25">
      <c r="A48" s="71"/>
      <c r="B48" s="116"/>
      <c r="C48" s="65"/>
      <c r="D48" s="66"/>
      <c r="E48" s="58"/>
      <c r="F48" s="93"/>
      <c r="G48" s="116"/>
      <c r="H48" s="65"/>
      <c r="I48" s="66"/>
      <c r="K48" s="58"/>
      <c r="L48" s="58"/>
      <c r="M48" s="59"/>
      <c r="N48" s="59"/>
      <c r="O48" s="59"/>
      <c r="P48" s="59"/>
      <c r="Q48" s="59"/>
    </row>
    <row r="49" spans="1:17" ht="16.5" customHeight="1" x14ac:dyDescent="0.2"/>
    <row r="50" spans="1:17" ht="16.5" customHeight="1" thickBot="1" x14ac:dyDescent="0.4">
      <c r="A50" s="113"/>
      <c r="B50" s="113"/>
      <c r="C50" s="113"/>
      <c r="D50" s="113"/>
      <c r="E50" s="113"/>
      <c r="F50" s="113"/>
      <c r="G50" s="113"/>
      <c r="H50" s="113"/>
      <c r="I50" s="113"/>
      <c r="K50" s="58"/>
      <c r="L50" s="58"/>
      <c r="M50" s="59"/>
      <c r="P50" s="59"/>
      <c r="Q50" s="59"/>
    </row>
    <row r="51" spans="1:17" ht="16.5" customHeight="1" thickBot="1" x14ac:dyDescent="0.3">
      <c r="A51" s="81" t="s">
        <v>42</v>
      </c>
      <c r="B51" s="81" t="s">
        <v>4</v>
      </c>
      <c r="C51" s="425" t="s">
        <v>27</v>
      </c>
      <c r="D51" s="425"/>
      <c r="E51" s="48"/>
      <c r="F51" s="81" t="s">
        <v>42</v>
      </c>
      <c r="G51" s="81" t="s">
        <v>4</v>
      </c>
      <c r="H51" s="425" t="s">
        <v>28</v>
      </c>
      <c r="I51" s="425"/>
      <c r="M51" s="59"/>
      <c r="P51" s="59"/>
      <c r="Q51" s="59"/>
    </row>
    <row r="52" spans="1:17" ht="16.5" customHeight="1" x14ac:dyDescent="0.2">
      <c r="A52" s="69"/>
      <c r="B52" s="114"/>
      <c r="C52" s="196"/>
      <c r="D52" s="197"/>
      <c r="E52" s="58"/>
      <c r="F52" s="94"/>
      <c r="G52" s="114"/>
      <c r="H52" s="196"/>
      <c r="I52" s="197"/>
      <c r="M52" s="58"/>
      <c r="P52" s="58"/>
      <c r="Q52" s="58"/>
    </row>
    <row r="53" spans="1:17" ht="16.5" customHeight="1" x14ac:dyDescent="0.2">
      <c r="A53" s="83"/>
      <c r="B53" s="114"/>
      <c r="C53" s="198"/>
      <c r="D53" s="199"/>
      <c r="E53" s="58"/>
      <c r="F53" s="94"/>
      <c r="G53" s="114"/>
      <c r="H53" s="198"/>
      <c r="I53" s="199"/>
      <c r="M53" s="58"/>
      <c r="P53" s="58"/>
      <c r="Q53" s="58"/>
    </row>
    <row r="54" spans="1:17" ht="16.5" customHeight="1" x14ac:dyDescent="0.2">
      <c r="A54" s="83"/>
      <c r="B54" s="114"/>
      <c r="C54" s="198"/>
      <c r="D54" s="199"/>
      <c r="E54" s="58"/>
      <c r="F54" s="94"/>
      <c r="G54" s="114"/>
      <c r="H54" s="60"/>
      <c r="I54" s="61"/>
      <c r="M54" s="58"/>
      <c r="P54" s="58"/>
      <c r="Q54" s="58"/>
    </row>
    <row r="55" spans="1:17" ht="16.5" customHeight="1" x14ac:dyDescent="0.2">
      <c r="A55" s="70"/>
      <c r="B55" s="115"/>
      <c r="C55" s="63"/>
      <c r="D55" s="64"/>
      <c r="E55" s="58"/>
      <c r="F55" s="92"/>
      <c r="G55" s="115"/>
      <c r="H55" s="63"/>
      <c r="I55" s="64"/>
      <c r="M55" s="58"/>
      <c r="P55" s="58"/>
      <c r="Q55" s="58"/>
    </row>
    <row r="56" spans="1:17" ht="16.5" customHeight="1" thickBot="1" x14ac:dyDescent="0.25">
      <c r="A56" s="71"/>
      <c r="B56" s="116"/>
      <c r="C56" s="67"/>
      <c r="D56" s="68"/>
      <c r="E56" s="58"/>
      <c r="F56" s="93"/>
      <c r="G56" s="116"/>
      <c r="H56" s="67"/>
      <c r="I56" s="68"/>
      <c r="M56" s="58"/>
      <c r="P56" s="58"/>
      <c r="Q56" s="58"/>
    </row>
    <row r="57" spans="1:17" ht="16.5" customHeight="1" x14ac:dyDescent="0.2">
      <c r="M57" s="59"/>
      <c r="N57" s="59"/>
      <c r="O57" s="59"/>
      <c r="P57" s="59"/>
      <c r="Q57" s="59"/>
    </row>
    <row r="58" spans="1:17" ht="16.5" customHeight="1" thickBot="1" x14ac:dyDescent="0.25">
      <c r="M58" s="59"/>
      <c r="N58" s="59"/>
      <c r="O58" s="59"/>
      <c r="P58" s="59"/>
      <c r="Q58" s="59"/>
    </row>
    <row r="59" spans="1:17" ht="16.5" customHeight="1" thickBot="1" x14ac:dyDescent="0.3">
      <c r="A59" s="81" t="s">
        <v>42</v>
      </c>
      <c r="B59" s="81" t="s">
        <v>4</v>
      </c>
      <c r="C59" s="425" t="s">
        <v>29</v>
      </c>
      <c r="D59" s="425"/>
      <c r="E59" s="48"/>
      <c r="F59" s="81" t="s">
        <v>42</v>
      </c>
      <c r="G59" s="81" t="s">
        <v>4</v>
      </c>
      <c r="H59" s="425" t="s">
        <v>30</v>
      </c>
      <c r="I59" s="425"/>
      <c r="K59" s="59"/>
      <c r="L59" s="59"/>
      <c r="M59" s="59"/>
      <c r="N59" s="59"/>
      <c r="O59" s="59"/>
      <c r="P59" s="59"/>
      <c r="Q59" s="59"/>
    </row>
    <row r="60" spans="1:17" ht="16.5" customHeight="1" x14ac:dyDescent="0.2">
      <c r="A60" s="69"/>
      <c r="B60" s="114"/>
      <c r="C60" s="196"/>
      <c r="D60" s="197"/>
      <c r="E60" s="58"/>
      <c r="F60" s="94"/>
      <c r="G60" s="114"/>
      <c r="H60" s="196"/>
      <c r="I60" s="197"/>
      <c r="K60" s="58"/>
      <c r="L60" s="58"/>
      <c r="M60" s="58"/>
      <c r="N60" s="58"/>
      <c r="O60" s="59"/>
      <c r="P60" s="58"/>
      <c r="Q60" s="58"/>
    </row>
    <row r="61" spans="1:17" ht="16.5" customHeight="1" x14ac:dyDescent="0.2">
      <c r="A61" s="83"/>
      <c r="B61" s="114"/>
      <c r="C61" s="198"/>
      <c r="D61" s="199"/>
      <c r="E61" s="58"/>
      <c r="F61" s="94"/>
      <c r="G61" s="114"/>
      <c r="H61" s="198"/>
      <c r="I61" s="199"/>
      <c r="K61" s="58"/>
      <c r="L61" s="58"/>
      <c r="M61" s="58"/>
      <c r="N61" s="58"/>
      <c r="O61" s="59"/>
      <c r="P61" s="58"/>
      <c r="Q61" s="58"/>
    </row>
    <row r="62" spans="1:17" ht="16.5" customHeight="1" x14ac:dyDescent="0.2">
      <c r="A62" s="83"/>
      <c r="B62" s="114"/>
      <c r="C62" s="198"/>
      <c r="D62" s="199"/>
      <c r="E62" s="58"/>
      <c r="F62" s="94"/>
      <c r="G62" s="114"/>
      <c r="H62" s="60"/>
      <c r="I62" s="61"/>
      <c r="K62" s="58"/>
      <c r="L62" s="58"/>
      <c r="M62" s="58"/>
      <c r="N62" s="58"/>
      <c r="O62" s="59"/>
      <c r="P62" s="58"/>
      <c r="Q62" s="58"/>
    </row>
    <row r="63" spans="1:17" ht="16.5" customHeight="1" x14ac:dyDescent="0.2">
      <c r="A63" s="70"/>
      <c r="B63" s="115"/>
      <c r="C63" s="63"/>
      <c r="D63" s="64"/>
      <c r="E63" s="58"/>
      <c r="F63" s="92"/>
      <c r="G63" s="115"/>
      <c r="H63" s="63"/>
      <c r="I63" s="64"/>
      <c r="K63" s="58"/>
      <c r="L63" s="58"/>
      <c r="M63" s="58"/>
      <c r="N63" s="58"/>
      <c r="O63" s="59"/>
      <c r="P63" s="58"/>
      <c r="Q63" s="58"/>
    </row>
    <row r="64" spans="1:17" ht="16.5" customHeight="1" thickBot="1" x14ac:dyDescent="0.25">
      <c r="A64" s="71"/>
      <c r="B64" s="116"/>
      <c r="C64" s="65"/>
      <c r="D64" s="66"/>
      <c r="E64" s="58"/>
      <c r="F64" s="93"/>
      <c r="G64" s="116"/>
      <c r="H64" s="67"/>
      <c r="I64" s="68"/>
      <c r="K64" s="58"/>
      <c r="L64" s="58"/>
      <c r="M64" s="58"/>
      <c r="N64" s="58"/>
      <c r="O64" s="59"/>
      <c r="P64" s="58"/>
      <c r="Q64" s="58"/>
    </row>
    <row r="65" spans="1:17" ht="16.5" customHeight="1" x14ac:dyDescent="0.2">
      <c r="K65" s="59"/>
      <c r="L65" s="59"/>
      <c r="M65" s="59"/>
      <c r="N65" s="59"/>
      <c r="O65" s="59"/>
      <c r="P65" s="59"/>
      <c r="Q65" s="59"/>
    </row>
    <row r="66" spans="1:17" ht="16.5" customHeight="1" thickBot="1" x14ac:dyDescent="0.25">
      <c r="K66" s="59"/>
      <c r="L66" s="59"/>
      <c r="M66" s="59"/>
      <c r="N66" s="59"/>
      <c r="O66" s="59"/>
      <c r="P66" s="59"/>
      <c r="Q66" s="59"/>
    </row>
    <row r="67" spans="1:17" ht="16.5" customHeight="1" thickBot="1" x14ac:dyDescent="0.3">
      <c r="A67" s="81" t="s">
        <v>42</v>
      </c>
      <c r="B67" s="81" t="s">
        <v>4</v>
      </c>
      <c r="C67" s="426" t="s">
        <v>31</v>
      </c>
      <c r="D67" s="426"/>
      <c r="E67" s="48"/>
      <c r="F67" s="81" t="s">
        <v>42</v>
      </c>
      <c r="G67" s="81" t="s">
        <v>4</v>
      </c>
      <c r="H67" s="426" t="s">
        <v>32</v>
      </c>
      <c r="I67" s="426"/>
      <c r="K67" s="59"/>
      <c r="L67" s="59"/>
      <c r="M67" s="59"/>
      <c r="N67" s="59"/>
      <c r="O67" s="59"/>
      <c r="P67" s="59"/>
      <c r="Q67" s="59"/>
    </row>
    <row r="68" spans="1:17" ht="16.5" customHeight="1" x14ac:dyDescent="0.2">
      <c r="A68" s="69"/>
      <c r="B68" s="114"/>
      <c r="C68" s="165"/>
      <c r="D68" s="166"/>
      <c r="E68" s="58"/>
      <c r="F68" s="94"/>
      <c r="G68" s="114"/>
      <c r="H68" s="80"/>
      <c r="I68" s="82"/>
      <c r="M68" s="58"/>
      <c r="N68" s="58"/>
      <c r="O68" s="59"/>
      <c r="P68" s="58"/>
      <c r="Q68" s="58"/>
    </row>
    <row r="69" spans="1:17" ht="16.5" customHeight="1" x14ac:dyDescent="0.2">
      <c r="A69" s="83"/>
      <c r="B69" s="114"/>
      <c r="C69" s="60"/>
      <c r="D69" s="61"/>
      <c r="E69" s="58"/>
      <c r="F69" s="94"/>
      <c r="G69" s="114"/>
      <c r="H69" s="60"/>
      <c r="I69" s="61"/>
      <c r="M69" s="58"/>
      <c r="N69" s="58"/>
      <c r="O69" s="59"/>
      <c r="P69" s="58"/>
      <c r="Q69" s="58"/>
    </row>
    <row r="70" spans="1:17" ht="16.5" customHeight="1" x14ac:dyDescent="0.2">
      <c r="A70" s="83"/>
      <c r="B70" s="114"/>
      <c r="C70" s="60"/>
      <c r="D70" s="61"/>
      <c r="E70" s="58"/>
      <c r="F70" s="94"/>
      <c r="G70" s="114"/>
      <c r="H70" s="60"/>
      <c r="I70" s="61"/>
      <c r="M70" s="58"/>
      <c r="N70" s="58"/>
      <c r="O70" s="59"/>
      <c r="P70" s="58"/>
      <c r="Q70" s="58"/>
    </row>
    <row r="71" spans="1:17" ht="16.5" customHeight="1" x14ac:dyDescent="0.2">
      <c r="A71" s="70"/>
      <c r="B71" s="115"/>
      <c r="C71" s="63"/>
      <c r="D71" s="64"/>
      <c r="E71" s="58"/>
      <c r="F71" s="92"/>
      <c r="G71" s="115"/>
      <c r="H71" s="72"/>
      <c r="I71" s="73"/>
      <c r="M71" s="58"/>
      <c r="N71" s="58"/>
      <c r="O71" s="59"/>
      <c r="P71" s="58"/>
      <c r="Q71" s="58"/>
    </row>
    <row r="72" spans="1:17" ht="16.5" customHeight="1" thickBot="1" x14ac:dyDescent="0.25">
      <c r="A72" s="71"/>
      <c r="B72" s="116"/>
      <c r="C72" s="67"/>
      <c r="D72" s="68"/>
      <c r="E72" s="58"/>
      <c r="F72" s="93"/>
      <c r="G72" s="116"/>
      <c r="H72" s="67"/>
      <c r="I72" s="68"/>
      <c r="M72" s="58"/>
      <c r="N72" s="58"/>
      <c r="O72" s="59"/>
      <c r="P72" s="58"/>
      <c r="Q72" s="58"/>
    </row>
    <row r="73" spans="1:17" ht="16.5" customHeight="1" x14ac:dyDescent="0.2">
      <c r="M73" s="59"/>
      <c r="N73" s="59"/>
      <c r="O73" s="59"/>
      <c r="P73" s="59"/>
      <c r="Q73" s="59"/>
    </row>
    <row r="74" spans="1:17" ht="16.5" customHeight="1" thickBot="1" x14ac:dyDescent="0.25">
      <c r="M74" s="59"/>
      <c r="N74" s="59"/>
      <c r="O74" s="59"/>
      <c r="P74" s="59"/>
      <c r="Q74" s="59"/>
    </row>
    <row r="75" spans="1:17" ht="16.5" customHeight="1" thickBot="1" x14ac:dyDescent="0.3">
      <c r="A75" s="81" t="s">
        <v>42</v>
      </c>
      <c r="B75" s="81" t="s">
        <v>4</v>
      </c>
      <c r="C75" s="426" t="s">
        <v>33</v>
      </c>
      <c r="D75" s="426"/>
      <c r="E75" s="48"/>
      <c r="F75" s="81" t="s">
        <v>42</v>
      </c>
      <c r="G75" s="81" t="s">
        <v>4</v>
      </c>
      <c r="H75" s="426" t="s">
        <v>34</v>
      </c>
      <c r="I75" s="426"/>
      <c r="K75" s="59"/>
      <c r="L75" s="59"/>
      <c r="M75" s="59"/>
      <c r="N75" s="59"/>
      <c r="O75" s="59"/>
      <c r="P75" s="59"/>
      <c r="Q75" s="59"/>
    </row>
    <row r="76" spans="1:17" ht="16.5" customHeight="1" x14ac:dyDescent="0.2">
      <c r="A76" s="69"/>
      <c r="B76" s="87"/>
      <c r="C76" s="60"/>
      <c r="D76" s="61"/>
      <c r="E76" s="58"/>
      <c r="F76" s="94"/>
      <c r="G76" s="87"/>
      <c r="H76" s="60"/>
      <c r="I76" s="61"/>
      <c r="K76" s="58"/>
      <c r="L76" s="58"/>
      <c r="M76" s="58"/>
      <c r="N76" s="58"/>
      <c r="O76" s="59"/>
      <c r="P76" s="58"/>
      <c r="Q76" s="58"/>
    </row>
    <row r="77" spans="1:17" ht="16.5" customHeight="1" x14ac:dyDescent="0.2">
      <c r="A77" s="83"/>
      <c r="B77" s="87"/>
      <c r="C77" s="63"/>
      <c r="D77" s="64"/>
      <c r="E77" s="58"/>
      <c r="F77" s="94"/>
      <c r="G77" s="87"/>
      <c r="H77" s="72"/>
      <c r="I77" s="73"/>
      <c r="K77" s="58"/>
      <c r="L77" s="58"/>
      <c r="M77" s="58"/>
      <c r="N77" s="58"/>
      <c r="O77" s="59"/>
      <c r="P77" s="58"/>
      <c r="Q77" s="58"/>
    </row>
    <row r="78" spans="1:17" ht="16.5" customHeight="1" x14ac:dyDescent="0.2">
      <c r="A78" s="83"/>
      <c r="B78" s="87"/>
      <c r="C78" s="60"/>
      <c r="D78" s="61"/>
      <c r="E78" s="58"/>
      <c r="F78" s="94"/>
      <c r="G78" s="87"/>
      <c r="H78" s="60"/>
      <c r="I78" s="61"/>
      <c r="K78" s="58"/>
      <c r="L78" s="58"/>
      <c r="M78" s="58"/>
      <c r="N78" s="58"/>
      <c r="O78" s="59"/>
      <c r="P78" s="58"/>
      <c r="Q78" s="58"/>
    </row>
    <row r="79" spans="1:17" ht="16.5" customHeight="1" x14ac:dyDescent="0.2">
      <c r="A79" s="70"/>
      <c r="B79" s="88"/>
      <c r="C79" s="60"/>
      <c r="D79" s="61"/>
      <c r="E79" s="58"/>
      <c r="F79" s="92"/>
      <c r="G79" s="88"/>
      <c r="H79" s="60"/>
      <c r="I79" s="61"/>
      <c r="K79" s="58"/>
      <c r="L79" s="58"/>
      <c r="M79" s="58"/>
      <c r="N79" s="58"/>
      <c r="O79" s="59"/>
      <c r="P79" s="58"/>
      <c r="Q79" s="58"/>
    </row>
    <row r="80" spans="1:17" ht="16.5" customHeight="1" thickBot="1" x14ac:dyDescent="0.25">
      <c r="A80" s="71"/>
      <c r="B80" s="89"/>
      <c r="C80" s="67"/>
      <c r="D80" s="68"/>
      <c r="E80" s="58"/>
      <c r="F80" s="93"/>
      <c r="G80" s="89"/>
      <c r="H80" s="67"/>
      <c r="I80" s="68"/>
      <c r="K80" s="58"/>
      <c r="L80" s="58"/>
      <c r="M80" s="58"/>
      <c r="N80" s="58"/>
      <c r="O80" s="59"/>
      <c r="P80" s="58"/>
      <c r="Q80" s="58"/>
    </row>
    <row r="81" spans="1:17" ht="23.25" x14ac:dyDescent="0.35">
      <c r="A81" s="427" t="s">
        <v>116</v>
      </c>
      <c r="B81" s="427"/>
      <c r="C81" s="427"/>
      <c r="D81" s="427"/>
      <c r="E81" s="427"/>
      <c r="F81" s="427"/>
      <c r="G81" s="427"/>
      <c r="H81" s="427"/>
      <c r="I81" s="427"/>
      <c r="K81" s="58"/>
      <c r="L81" s="58"/>
      <c r="M81" s="59"/>
      <c r="N81" s="59"/>
      <c r="O81" s="59"/>
      <c r="P81" s="59"/>
      <c r="Q81" s="59"/>
    </row>
    <row r="82" spans="1:17" ht="16.5" customHeight="1" thickBot="1" x14ac:dyDescent="0.25">
      <c r="K82" s="62"/>
      <c r="L82" s="62"/>
      <c r="M82" s="62"/>
      <c r="N82" s="62"/>
      <c r="O82" s="62"/>
      <c r="P82" s="62"/>
    </row>
    <row r="83" spans="1:17" ht="16.5" customHeight="1" thickBot="1" x14ac:dyDescent="0.3">
      <c r="A83" s="81" t="s">
        <v>42</v>
      </c>
      <c r="B83" s="81" t="s">
        <v>4</v>
      </c>
      <c r="C83" s="426" t="s">
        <v>35</v>
      </c>
      <c r="D83" s="426"/>
      <c r="E83" s="48"/>
      <c r="F83" s="81"/>
      <c r="G83" s="81" t="s">
        <v>4</v>
      </c>
      <c r="H83" s="426" t="s">
        <v>36</v>
      </c>
      <c r="I83" s="426"/>
    </row>
    <row r="84" spans="1:17" ht="16.5" customHeight="1" x14ac:dyDescent="0.2">
      <c r="A84" s="69"/>
      <c r="B84" s="87"/>
      <c r="C84" s="80"/>
      <c r="D84" s="82"/>
      <c r="E84" s="58"/>
      <c r="F84" s="94"/>
      <c r="G84" s="87"/>
      <c r="H84" s="80"/>
      <c r="I84" s="82"/>
    </row>
    <row r="85" spans="1:17" ht="16.5" customHeight="1" x14ac:dyDescent="0.2">
      <c r="A85" s="83"/>
      <c r="B85" s="87"/>
      <c r="C85" s="60"/>
      <c r="D85" s="61"/>
      <c r="E85" s="58"/>
      <c r="F85" s="94"/>
      <c r="G85" s="87"/>
      <c r="H85" s="60"/>
      <c r="I85" s="61"/>
    </row>
    <row r="86" spans="1:17" ht="16.5" customHeight="1" x14ac:dyDescent="0.2">
      <c r="A86" s="83"/>
      <c r="B86" s="87"/>
      <c r="C86" s="60"/>
      <c r="D86" s="61"/>
      <c r="E86" s="58"/>
      <c r="F86" s="94"/>
      <c r="G86" s="87"/>
      <c r="H86" s="60"/>
      <c r="I86" s="61"/>
    </row>
    <row r="87" spans="1:17" ht="16.5" customHeight="1" x14ac:dyDescent="0.2">
      <c r="A87" s="70"/>
      <c r="B87" s="88"/>
      <c r="C87" s="60"/>
      <c r="D87" s="61"/>
      <c r="E87" s="58"/>
      <c r="F87" s="92"/>
      <c r="G87" s="88"/>
      <c r="H87" s="63"/>
      <c r="I87" s="64"/>
    </row>
    <row r="88" spans="1:17" ht="16.5" customHeight="1" thickBot="1" x14ac:dyDescent="0.25">
      <c r="A88" s="71"/>
      <c r="B88" s="89"/>
      <c r="C88" s="67"/>
      <c r="D88" s="68"/>
      <c r="E88" s="58"/>
      <c r="F88" s="93"/>
      <c r="G88" s="89"/>
      <c r="H88" s="67"/>
      <c r="I88" s="68"/>
    </row>
    <row r="89" spans="1:17" ht="16.5" customHeight="1" x14ac:dyDescent="0.2"/>
    <row r="90" spans="1:17" ht="16.5" customHeight="1" thickBot="1" x14ac:dyDescent="0.25"/>
    <row r="91" spans="1:17" ht="16.5" customHeight="1" thickBot="1" x14ac:dyDescent="0.3">
      <c r="A91" s="81" t="s">
        <v>42</v>
      </c>
      <c r="B91" s="81" t="s">
        <v>4</v>
      </c>
      <c r="C91" s="426" t="s">
        <v>37</v>
      </c>
      <c r="D91" s="426"/>
      <c r="E91" s="48"/>
      <c r="F91" s="81" t="s">
        <v>42</v>
      </c>
      <c r="G91" s="81" t="s">
        <v>4</v>
      </c>
      <c r="H91" s="426" t="s">
        <v>38</v>
      </c>
      <c r="I91" s="426"/>
    </row>
    <row r="92" spans="1:17" ht="16.5" customHeight="1" x14ac:dyDescent="0.2">
      <c r="A92" s="83"/>
      <c r="B92" s="87"/>
      <c r="C92" s="80"/>
      <c r="D92" s="82"/>
      <c r="E92" s="58"/>
      <c r="F92" s="94"/>
      <c r="G92" s="87"/>
      <c r="H92" s="80"/>
      <c r="I92" s="82"/>
    </row>
    <row r="93" spans="1:17" ht="16.5" customHeight="1" x14ac:dyDescent="0.2">
      <c r="A93" s="70"/>
      <c r="B93" s="87"/>
      <c r="C93" s="60"/>
      <c r="D93" s="61"/>
      <c r="E93" s="58"/>
      <c r="F93" s="94"/>
      <c r="G93" s="87"/>
      <c r="H93" s="60"/>
      <c r="I93" s="61"/>
    </row>
    <row r="94" spans="1:17" ht="16.5" customHeight="1" x14ac:dyDescent="0.2">
      <c r="A94" s="70"/>
      <c r="B94" s="87"/>
      <c r="C94" s="60"/>
      <c r="D94" s="61"/>
      <c r="E94" s="58"/>
      <c r="F94" s="94"/>
      <c r="G94" s="87"/>
      <c r="H94" s="60"/>
      <c r="I94" s="61"/>
    </row>
    <row r="95" spans="1:17" ht="16.5" customHeight="1" x14ac:dyDescent="0.2">
      <c r="A95" s="70"/>
      <c r="B95" s="88"/>
      <c r="C95" s="60"/>
      <c r="D95" s="61"/>
      <c r="E95" s="58"/>
      <c r="F95" s="92"/>
      <c r="G95" s="88"/>
      <c r="H95" s="72"/>
      <c r="I95" s="73"/>
    </row>
    <row r="96" spans="1:17" ht="16.5" customHeight="1" thickBot="1" x14ac:dyDescent="0.25">
      <c r="A96" s="71"/>
      <c r="B96" s="89"/>
      <c r="C96" s="67"/>
      <c r="D96" s="68"/>
      <c r="E96" s="58"/>
      <c r="F96" s="93"/>
      <c r="G96" s="89"/>
      <c r="H96" s="75"/>
      <c r="I96" s="76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81" t="s">
        <v>42</v>
      </c>
      <c r="B99" s="81" t="s">
        <v>4</v>
      </c>
      <c r="C99" s="426" t="s">
        <v>46</v>
      </c>
      <c r="D99" s="426"/>
      <c r="E99" s="48"/>
      <c r="F99" s="81" t="s">
        <v>42</v>
      </c>
      <c r="G99" s="81" t="s">
        <v>4</v>
      </c>
      <c r="H99" s="426" t="s">
        <v>47</v>
      </c>
      <c r="I99" s="426"/>
    </row>
    <row r="100" spans="1:9" ht="16.5" customHeight="1" x14ac:dyDescent="0.2">
      <c r="A100" s="83"/>
      <c r="B100" s="87"/>
      <c r="C100" s="80"/>
      <c r="D100" s="82"/>
      <c r="E100" s="58"/>
      <c r="F100" s="94"/>
      <c r="G100" s="87"/>
      <c r="H100" s="80"/>
      <c r="I100" s="82"/>
    </row>
    <row r="101" spans="1:9" ht="16.5" customHeight="1" x14ac:dyDescent="0.2">
      <c r="A101" s="70"/>
      <c r="B101" s="87"/>
      <c r="C101" s="60"/>
      <c r="D101" s="61"/>
      <c r="E101" s="58"/>
      <c r="F101" s="94"/>
      <c r="G101" s="87"/>
      <c r="H101" s="60"/>
      <c r="I101" s="61"/>
    </row>
    <row r="102" spans="1:9" ht="16.5" customHeight="1" x14ac:dyDescent="0.2">
      <c r="A102" s="70"/>
      <c r="B102" s="87"/>
      <c r="C102" s="60"/>
      <c r="D102" s="61"/>
      <c r="E102" s="58"/>
      <c r="F102" s="94"/>
      <c r="G102" s="87"/>
      <c r="H102" s="60"/>
      <c r="I102" s="61"/>
    </row>
    <row r="103" spans="1:9" ht="16.5" customHeight="1" x14ac:dyDescent="0.2">
      <c r="A103" s="70"/>
      <c r="B103" s="88"/>
      <c r="C103" s="60"/>
      <c r="D103" s="61"/>
      <c r="E103" s="58"/>
      <c r="F103" s="92"/>
      <c r="G103" s="88"/>
      <c r="H103" s="72"/>
      <c r="I103" s="73"/>
    </row>
    <row r="104" spans="1:9" ht="16.5" customHeight="1" thickBot="1" x14ac:dyDescent="0.25">
      <c r="A104" s="71"/>
      <c r="B104" s="89"/>
      <c r="C104" s="67"/>
      <c r="D104" s="68"/>
      <c r="E104" s="58"/>
      <c r="F104" s="93"/>
      <c r="G104" s="89"/>
      <c r="H104" s="75"/>
      <c r="I104" s="76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81" t="s">
        <v>42</v>
      </c>
      <c r="B107" s="81" t="s">
        <v>4</v>
      </c>
      <c r="C107" s="426" t="s">
        <v>48</v>
      </c>
      <c r="D107" s="426"/>
      <c r="E107" s="48"/>
      <c r="F107" s="81" t="s">
        <v>42</v>
      </c>
      <c r="G107" s="81" t="s">
        <v>4</v>
      </c>
      <c r="H107" s="426" t="s">
        <v>49</v>
      </c>
      <c r="I107" s="426"/>
    </row>
    <row r="108" spans="1:9" ht="16.5" customHeight="1" x14ac:dyDescent="0.2">
      <c r="A108" s="83"/>
      <c r="B108" s="87"/>
      <c r="C108" s="80"/>
      <c r="D108" s="82"/>
      <c r="E108" s="58"/>
      <c r="F108" s="94"/>
      <c r="G108" s="87"/>
      <c r="H108" s="80"/>
      <c r="I108" s="82"/>
    </row>
    <row r="109" spans="1:9" ht="16.5" customHeight="1" x14ac:dyDescent="0.2">
      <c r="A109" s="70"/>
      <c r="B109" s="87"/>
      <c r="C109" s="60"/>
      <c r="D109" s="61"/>
      <c r="E109" s="58"/>
      <c r="F109" s="94"/>
      <c r="G109" s="87"/>
      <c r="H109" s="60"/>
      <c r="I109" s="61"/>
    </row>
    <row r="110" spans="1:9" ht="16.5" customHeight="1" x14ac:dyDescent="0.2">
      <c r="A110" s="70"/>
      <c r="B110" s="87"/>
      <c r="C110" s="60"/>
      <c r="D110" s="61"/>
      <c r="E110" s="58"/>
      <c r="F110" s="94"/>
      <c r="G110" s="87"/>
      <c r="H110" s="60"/>
      <c r="I110" s="61"/>
    </row>
    <row r="111" spans="1:9" ht="16.5" customHeight="1" x14ac:dyDescent="0.2">
      <c r="A111" s="70"/>
      <c r="B111" s="88"/>
      <c r="C111" s="60"/>
      <c r="D111" s="61"/>
      <c r="E111" s="58"/>
      <c r="F111" s="92"/>
      <c r="G111" s="88"/>
      <c r="H111" s="72"/>
      <c r="I111" s="73"/>
    </row>
    <row r="112" spans="1:9" ht="16.5" customHeight="1" thickBot="1" x14ac:dyDescent="0.25">
      <c r="A112" s="71"/>
      <c r="B112" s="89"/>
      <c r="C112" s="67"/>
      <c r="D112" s="68"/>
      <c r="E112" s="58"/>
      <c r="F112" s="93"/>
      <c r="G112" s="89"/>
      <c r="H112" s="75"/>
      <c r="I112" s="76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81" t="s">
        <v>42</v>
      </c>
      <c r="B115" s="81" t="s">
        <v>4</v>
      </c>
      <c r="C115" s="426" t="s">
        <v>50</v>
      </c>
      <c r="D115" s="426"/>
      <c r="E115" s="48"/>
      <c r="F115" s="81" t="s">
        <v>42</v>
      </c>
      <c r="G115" s="81" t="s">
        <v>4</v>
      </c>
      <c r="H115" s="426" t="s">
        <v>51</v>
      </c>
      <c r="I115" s="426"/>
    </row>
    <row r="116" spans="1:9" ht="16.5" customHeight="1" x14ac:dyDescent="0.2">
      <c r="A116" s="83"/>
      <c r="B116" s="87"/>
      <c r="C116" s="80"/>
      <c r="D116" s="82"/>
      <c r="E116" s="58"/>
      <c r="F116" s="94"/>
      <c r="G116" s="87"/>
      <c r="H116" s="80"/>
      <c r="I116" s="82"/>
    </row>
    <row r="117" spans="1:9" ht="16.5" customHeight="1" x14ac:dyDescent="0.2">
      <c r="A117" s="70"/>
      <c r="B117" s="87"/>
      <c r="C117" s="60"/>
      <c r="D117" s="61"/>
      <c r="E117" s="58"/>
      <c r="F117" s="94"/>
      <c r="G117" s="87"/>
      <c r="H117" s="60"/>
      <c r="I117" s="61"/>
    </row>
    <row r="118" spans="1:9" ht="16.5" customHeight="1" x14ac:dyDescent="0.2">
      <c r="A118" s="70"/>
      <c r="B118" s="87"/>
      <c r="C118" s="60"/>
      <c r="D118" s="61"/>
      <c r="E118" s="58"/>
      <c r="F118" s="94"/>
      <c r="G118" s="87"/>
      <c r="H118" s="60"/>
      <c r="I118" s="61"/>
    </row>
    <row r="119" spans="1:9" ht="16.5" customHeight="1" x14ac:dyDescent="0.2">
      <c r="A119" s="70"/>
      <c r="B119" s="88"/>
      <c r="C119" s="60"/>
      <c r="D119" s="61"/>
      <c r="E119" s="58"/>
      <c r="F119" s="92"/>
      <c r="G119" s="88"/>
      <c r="H119" s="72"/>
      <c r="I119" s="73"/>
    </row>
    <row r="120" spans="1:9" ht="16.5" customHeight="1" thickBot="1" x14ac:dyDescent="0.25">
      <c r="A120" s="71"/>
      <c r="B120" s="89"/>
      <c r="C120" s="67"/>
      <c r="D120" s="68"/>
      <c r="E120" s="58"/>
      <c r="F120" s="93"/>
      <c r="G120" s="89"/>
      <c r="H120" s="75"/>
      <c r="I120" s="76"/>
    </row>
    <row r="121" spans="1:9" ht="16.5" customHeight="1" x14ac:dyDescent="0.2">
      <c r="A121" s="59"/>
      <c r="B121" s="59"/>
      <c r="C121" s="59"/>
      <c r="D121" s="59"/>
      <c r="E121" s="59"/>
      <c r="F121" s="59"/>
      <c r="G121" s="59"/>
      <c r="H121" s="59"/>
      <c r="I121" s="59"/>
    </row>
  </sheetData>
  <mergeCells count="33">
    <mergeCell ref="H35:I35"/>
    <mergeCell ref="A81:I81"/>
    <mergeCell ref="A1:I1"/>
    <mergeCell ref="A41:I41"/>
    <mergeCell ref="C83:D83"/>
    <mergeCell ref="H83:I83"/>
    <mergeCell ref="C51:D51"/>
    <mergeCell ref="H51:I51"/>
    <mergeCell ref="C59:D59"/>
    <mergeCell ref="H59:I59"/>
    <mergeCell ref="C35:D35"/>
    <mergeCell ref="C3:D3"/>
    <mergeCell ref="H3:I3"/>
    <mergeCell ref="C11:D11"/>
    <mergeCell ref="H11:I11"/>
    <mergeCell ref="C43:D43"/>
    <mergeCell ref="H43:I43"/>
    <mergeCell ref="C19:D19"/>
    <mergeCell ref="H19:I19"/>
    <mergeCell ref="C27:D27"/>
    <mergeCell ref="H27:I27"/>
    <mergeCell ref="C115:D115"/>
    <mergeCell ref="H115:I115"/>
    <mergeCell ref="C99:D99"/>
    <mergeCell ref="H99:I99"/>
    <mergeCell ref="C107:D107"/>
    <mergeCell ref="H107:I107"/>
    <mergeCell ref="C91:D91"/>
    <mergeCell ref="H91:I91"/>
    <mergeCell ref="C67:D67"/>
    <mergeCell ref="H67:I67"/>
    <mergeCell ref="C75:D75"/>
    <mergeCell ref="H75:I75"/>
  </mergeCells>
  <phoneticPr fontId="0" type="noConversion"/>
  <printOptions horizontalCentered="1"/>
  <pageMargins left="0.88541666666666663" right="0" top="0.5" bottom="0.25" header="0" footer="0"/>
  <pageSetup orientation="portrait" horizontalDpi="300" verticalDpi="300" r:id="rId1"/>
  <headerFooter alignWithMargins="0">
    <oddHeader>&amp;L&amp;12ABC East Lanes, Harrisburg, PA&amp;R&amp;12 2014 Keystone State Games</oddHeader>
    <oddFooter>&amp;L&amp;12Printed &amp;D
Time &amp;T&amp;C&amp;"Arial,Bold"&amp;12Youth&amp;"Arial,Regular" - Lane Assignments
Qualifying Shift&amp;R&amp;12&amp;P of &amp;N</oddFooter>
  </headerFooter>
  <rowBreaks count="2" manualBreakCount="2">
    <brk id="40" max="16383" man="1"/>
    <brk id="8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view="pageLayout" zoomScaleNormal="85" workbookViewId="0">
      <selection activeCell="D5" sqref="D5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74" customWidth="1"/>
    <col min="7" max="7" width="6.7109375" style="3" customWidth="1"/>
    <col min="8" max="8" width="16.85546875" style="3" customWidth="1"/>
    <col min="9" max="9" width="14.7109375" style="3" customWidth="1"/>
    <col min="10" max="16384" width="9.140625" style="3"/>
  </cols>
  <sheetData>
    <row r="1" spans="1:11" ht="23.25" customHeight="1" x14ac:dyDescent="0.35">
      <c r="A1" s="427" t="s">
        <v>119</v>
      </c>
      <c r="B1" s="430"/>
      <c r="C1" s="430"/>
      <c r="D1" s="430"/>
      <c r="E1" s="430"/>
      <c r="F1" s="430"/>
      <c r="G1" s="430"/>
      <c r="H1" s="430"/>
      <c r="I1" s="430"/>
      <c r="J1" s="113"/>
      <c r="K1" s="113"/>
    </row>
    <row r="2" spans="1:11" ht="16.5" customHeight="1" thickBot="1" x14ac:dyDescent="0.25"/>
    <row r="3" spans="1:11" ht="16.5" customHeight="1" thickBot="1" x14ac:dyDescent="0.3">
      <c r="A3" s="81" t="s">
        <v>42</v>
      </c>
      <c r="B3" s="81" t="s">
        <v>4</v>
      </c>
      <c r="C3" s="431" t="s">
        <v>39</v>
      </c>
      <c r="D3" s="431"/>
      <c r="E3" s="48"/>
      <c r="F3" s="81" t="s">
        <v>42</v>
      </c>
      <c r="G3" s="81" t="s">
        <v>4</v>
      </c>
      <c r="H3" s="431" t="s">
        <v>40</v>
      </c>
      <c r="I3" s="431"/>
    </row>
    <row r="4" spans="1:11" ht="16.5" customHeight="1" thickBot="1" x14ac:dyDescent="0.25">
      <c r="A4" s="83"/>
      <c r="B4" s="114"/>
      <c r="C4" s="244"/>
      <c r="D4" s="244"/>
      <c r="E4" s="58"/>
      <c r="F4" s="94"/>
      <c r="G4" s="114"/>
      <c r="H4" s="238"/>
      <c r="I4" s="239"/>
    </row>
    <row r="5" spans="1:11" ht="16.5" customHeight="1" x14ac:dyDescent="0.2">
      <c r="A5" s="83"/>
      <c r="B5" s="114"/>
      <c r="C5" s="249"/>
      <c r="D5" s="249"/>
      <c r="E5" s="58"/>
      <c r="F5" s="94"/>
      <c r="G5" s="114"/>
      <c r="H5" s="253"/>
      <c r="I5" s="253"/>
    </row>
    <row r="6" spans="1:11" ht="16.5" customHeight="1" x14ac:dyDescent="0.2">
      <c r="A6" s="83"/>
      <c r="B6" s="114"/>
      <c r="C6" s="198"/>
      <c r="D6" s="199"/>
      <c r="E6" s="58"/>
      <c r="F6" s="94"/>
      <c r="G6" s="114"/>
      <c r="H6" s="198"/>
      <c r="I6" s="199"/>
    </row>
    <row r="7" spans="1:11" ht="16.5" customHeight="1" x14ac:dyDescent="0.2">
      <c r="A7" s="70"/>
      <c r="B7" s="115"/>
      <c r="C7" s="63"/>
      <c r="D7" s="64"/>
      <c r="E7" s="58"/>
      <c r="F7" s="92"/>
      <c r="G7" s="115"/>
      <c r="H7" s="63"/>
      <c r="I7" s="64"/>
    </row>
    <row r="8" spans="1:11" ht="16.5" customHeight="1" thickBot="1" x14ac:dyDescent="0.25">
      <c r="A8" s="71"/>
      <c r="B8" s="116"/>
      <c r="C8" s="67"/>
      <c r="D8" s="68"/>
      <c r="E8" s="58"/>
      <c r="F8" s="93"/>
      <c r="G8" s="116"/>
      <c r="H8" s="67"/>
      <c r="I8" s="68"/>
    </row>
    <row r="9" spans="1:11" ht="16.5" customHeight="1" x14ac:dyDescent="0.2">
      <c r="B9" s="62"/>
    </row>
    <row r="10" spans="1:11" ht="16.5" customHeight="1" thickBot="1" x14ac:dyDescent="0.25"/>
    <row r="11" spans="1:11" ht="16.5" customHeight="1" thickBot="1" x14ac:dyDescent="0.3">
      <c r="A11" s="81" t="s">
        <v>42</v>
      </c>
      <c r="B11" s="81" t="s">
        <v>4</v>
      </c>
      <c r="C11" s="431"/>
      <c r="D11" s="431"/>
      <c r="E11" s="48"/>
      <c r="F11" s="81"/>
      <c r="G11" s="81"/>
      <c r="H11" s="431"/>
      <c r="I11" s="431"/>
    </row>
    <row r="12" spans="1:11" ht="16.5" customHeight="1" thickBot="1" x14ac:dyDescent="0.25">
      <c r="A12" s="83"/>
      <c r="B12" s="114"/>
      <c r="C12" s="244"/>
      <c r="D12" s="244"/>
      <c r="E12" s="58"/>
      <c r="F12" s="94"/>
      <c r="G12" s="114"/>
      <c r="H12" s="233"/>
      <c r="I12" s="233"/>
    </row>
    <row r="13" spans="1:11" ht="16.5" customHeight="1" x14ac:dyDescent="0.2">
      <c r="A13" s="83"/>
      <c r="B13" s="114"/>
      <c r="C13" s="250"/>
      <c r="D13" s="250"/>
      <c r="E13" s="58"/>
      <c r="F13" s="94"/>
      <c r="G13" s="114"/>
      <c r="H13" s="60"/>
      <c r="I13" s="61"/>
    </row>
    <row r="14" spans="1:11" ht="16.5" customHeight="1" x14ac:dyDescent="0.2">
      <c r="A14" s="83"/>
      <c r="B14" s="114"/>
      <c r="C14" s="198"/>
      <c r="D14" s="199"/>
      <c r="E14" s="58"/>
      <c r="F14" s="94"/>
      <c r="G14" s="114"/>
      <c r="H14" s="60"/>
      <c r="I14" s="61"/>
    </row>
    <row r="15" spans="1:11" ht="16.5" customHeight="1" x14ac:dyDescent="0.2">
      <c r="A15" s="70"/>
      <c r="B15" s="115"/>
      <c r="C15" s="63"/>
      <c r="D15" s="64"/>
      <c r="E15" s="58"/>
      <c r="F15" s="92"/>
      <c r="G15" s="115"/>
      <c r="H15" s="63"/>
      <c r="I15" s="64"/>
    </row>
    <row r="16" spans="1:11" ht="16.5" customHeight="1" thickBot="1" x14ac:dyDescent="0.25">
      <c r="A16" s="71"/>
      <c r="B16" s="116"/>
      <c r="C16" s="67"/>
      <c r="D16" s="68"/>
      <c r="E16" s="58"/>
      <c r="F16" s="93"/>
      <c r="G16" s="116"/>
      <c r="H16" s="67"/>
      <c r="I16" s="68"/>
    </row>
    <row r="17" spans="1:9" ht="16.5" customHeight="1" x14ac:dyDescent="0.2"/>
    <row r="18" spans="1:9" ht="16.5" customHeight="1" thickBot="1" x14ac:dyDescent="0.25"/>
    <row r="19" spans="1:9" ht="16.5" customHeight="1" thickBot="1" x14ac:dyDescent="0.3">
      <c r="A19" s="81" t="s">
        <v>42</v>
      </c>
      <c r="B19" s="81" t="s">
        <v>4</v>
      </c>
      <c r="C19" s="240"/>
      <c r="D19" s="240"/>
      <c r="E19" s="48"/>
      <c r="F19" s="81"/>
      <c r="G19" s="81"/>
      <c r="H19" s="240"/>
      <c r="I19" s="240"/>
    </row>
    <row r="20" spans="1:9" ht="16.5" customHeight="1" x14ac:dyDescent="0.2">
      <c r="A20" s="83"/>
      <c r="B20" s="114"/>
      <c r="C20" s="256"/>
      <c r="D20" s="256"/>
      <c r="E20" s="58"/>
      <c r="F20" s="94"/>
      <c r="G20" s="114"/>
      <c r="H20" s="244"/>
      <c r="I20" s="244"/>
    </row>
    <row r="21" spans="1:9" ht="16.5" customHeight="1" thickBot="1" x14ac:dyDescent="0.25">
      <c r="A21" s="83"/>
      <c r="B21" s="114"/>
      <c r="C21" s="256"/>
      <c r="D21" s="256"/>
      <c r="E21" s="58"/>
      <c r="F21" s="94"/>
      <c r="G21" s="114"/>
      <c r="H21" s="238"/>
      <c r="I21" s="239"/>
    </row>
    <row r="22" spans="1:9" ht="16.5" customHeight="1" x14ac:dyDescent="0.2">
      <c r="A22" s="83"/>
      <c r="B22" s="114"/>
      <c r="C22" s="256"/>
      <c r="D22" s="256"/>
      <c r="E22" s="58"/>
      <c r="F22" s="94"/>
      <c r="G22" s="114"/>
      <c r="H22" s="253"/>
      <c r="I22" s="253"/>
    </row>
    <row r="23" spans="1:9" ht="16.5" customHeight="1" x14ac:dyDescent="0.2">
      <c r="A23" s="70"/>
      <c r="B23" s="115"/>
      <c r="C23" s="63"/>
      <c r="D23" s="64"/>
      <c r="E23" s="58"/>
      <c r="F23" s="92"/>
      <c r="G23" s="115"/>
      <c r="H23" s="63"/>
      <c r="I23" s="64"/>
    </row>
    <row r="24" spans="1:9" ht="16.5" customHeight="1" thickBot="1" x14ac:dyDescent="0.25">
      <c r="A24" s="71"/>
      <c r="B24" s="116"/>
      <c r="C24" s="67"/>
      <c r="D24" s="68"/>
      <c r="E24" s="58"/>
      <c r="F24" s="93"/>
      <c r="G24" s="116"/>
      <c r="H24" s="67"/>
      <c r="I24" s="68"/>
    </row>
    <row r="25" spans="1:9" ht="16.5" customHeight="1" x14ac:dyDescent="0.2">
      <c r="C25" s="58"/>
      <c r="D25" s="58"/>
      <c r="E25" s="58"/>
      <c r="F25" s="58"/>
    </row>
    <row r="26" spans="1:9" ht="16.5" customHeight="1" thickBot="1" x14ac:dyDescent="0.25"/>
    <row r="27" spans="1:9" ht="16.5" customHeight="1" thickBot="1" x14ac:dyDescent="0.3">
      <c r="A27" s="81" t="s">
        <v>42</v>
      </c>
      <c r="B27" s="81" t="s">
        <v>4</v>
      </c>
      <c r="C27" s="240"/>
      <c r="D27" s="240"/>
      <c r="E27" s="48"/>
      <c r="F27" s="81"/>
      <c r="G27" s="81"/>
      <c r="H27" s="240"/>
      <c r="I27" s="240"/>
    </row>
    <row r="28" spans="1:9" ht="16.5" customHeight="1" x14ac:dyDescent="0.2">
      <c r="A28" s="83"/>
      <c r="B28" s="114"/>
      <c r="C28" s="253"/>
      <c r="D28" s="253"/>
      <c r="E28" s="58"/>
      <c r="F28" s="94"/>
      <c r="G28" s="114"/>
      <c r="H28" s="72"/>
      <c r="I28" s="73"/>
    </row>
    <row r="29" spans="1:9" ht="16.5" customHeight="1" x14ac:dyDescent="0.2">
      <c r="A29" s="83"/>
      <c r="B29" s="114"/>
      <c r="C29" s="256"/>
      <c r="D29" s="256"/>
      <c r="E29" s="58"/>
      <c r="F29" s="94"/>
      <c r="G29" s="114"/>
      <c r="H29" s="256"/>
      <c r="I29" s="256"/>
    </row>
    <row r="30" spans="1:9" ht="16.5" customHeight="1" x14ac:dyDescent="0.2">
      <c r="A30" s="83"/>
      <c r="B30" s="114"/>
      <c r="C30" s="72"/>
      <c r="D30" s="73"/>
      <c r="E30" s="58"/>
      <c r="F30" s="94"/>
      <c r="G30" s="114"/>
      <c r="H30" s="60"/>
      <c r="I30" s="61"/>
    </row>
    <row r="31" spans="1:9" ht="16.5" customHeight="1" x14ac:dyDescent="0.2">
      <c r="A31" s="70"/>
      <c r="B31" s="115"/>
      <c r="C31" s="72"/>
      <c r="D31" s="73"/>
      <c r="E31" s="58"/>
      <c r="F31" s="92"/>
      <c r="G31" s="115"/>
      <c r="H31" s="63"/>
      <c r="I31" s="64"/>
    </row>
    <row r="32" spans="1:9" ht="16.5" customHeight="1" thickBot="1" x14ac:dyDescent="0.25">
      <c r="A32" s="71"/>
      <c r="B32" s="116"/>
      <c r="C32" s="67"/>
      <c r="D32" s="68"/>
      <c r="E32" s="58"/>
      <c r="F32" s="93"/>
      <c r="G32" s="116"/>
      <c r="H32" s="65"/>
      <c r="I32" s="66"/>
    </row>
    <row r="33" spans="1:9" ht="16.5" customHeight="1" x14ac:dyDescent="0.2"/>
    <row r="34" spans="1:9" ht="16.5" customHeight="1" thickBot="1" x14ac:dyDescent="0.25"/>
    <row r="35" spans="1:9" ht="16.5" customHeight="1" thickBot="1" x14ac:dyDescent="0.3">
      <c r="A35" s="81" t="s">
        <v>42</v>
      </c>
      <c r="B35" s="81" t="s">
        <v>4</v>
      </c>
      <c r="C35" s="240" t="s">
        <v>23</v>
      </c>
      <c r="D35" s="240"/>
      <c r="E35" s="48"/>
      <c r="F35" s="81" t="s">
        <v>42</v>
      </c>
      <c r="G35" s="81" t="s">
        <v>4</v>
      </c>
      <c r="H35" s="240" t="s">
        <v>24</v>
      </c>
      <c r="I35" s="240"/>
    </row>
    <row r="36" spans="1:9" ht="16.5" customHeight="1" thickBot="1" x14ac:dyDescent="0.25">
      <c r="A36" s="83"/>
      <c r="B36" s="114"/>
      <c r="C36" s="254"/>
      <c r="D36" s="255"/>
      <c r="E36" s="58"/>
      <c r="F36" s="94"/>
      <c r="G36" s="114"/>
      <c r="H36" s="254"/>
      <c r="I36" s="255"/>
    </row>
    <row r="37" spans="1:9" ht="16.5" customHeight="1" x14ac:dyDescent="0.2">
      <c r="A37" s="83"/>
      <c r="B37" s="114"/>
      <c r="C37" s="254"/>
      <c r="D37" s="255"/>
      <c r="E37" s="58"/>
      <c r="F37" s="94"/>
      <c r="G37" s="114"/>
      <c r="H37" s="198"/>
      <c r="I37" s="199"/>
    </row>
    <row r="38" spans="1:9" ht="16.5" customHeight="1" x14ac:dyDescent="0.2">
      <c r="A38" s="83"/>
      <c r="B38" s="114"/>
      <c r="C38" s="63"/>
      <c r="D38" s="64"/>
      <c r="E38" s="58"/>
      <c r="F38" s="94"/>
      <c r="G38" s="114"/>
      <c r="H38" s="63"/>
      <c r="I38" s="64"/>
    </row>
    <row r="39" spans="1:9" ht="16.5" customHeight="1" x14ac:dyDescent="0.2">
      <c r="A39" s="70"/>
      <c r="B39" s="115"/>
      <c r="C39" s="60"/>
      <c r="D39" s="61"/>
      <c r="E39" s="58"/>
      <c r="F39" s="70"/>
      <c r="G39" s="115"/>
      <c r="H39" s="60"/>
      <c r="I39" s="61"/>
    </row>
    <row r="40" spans="1:9" ht="16.5" customHeight="1" thickBot="1" x14ac:dyDescent="0.25">
      <c r="A40" s="71"/>
      <c r="B40" s="116"/>
      <c r="C40" s="67"/>
      <c r="D40" s="68"/>
      <c r="E40" s="58"/>
      <c r="F40" s="71"/>
      <c r="G40" s="116"/>
      <c r="H40" s="67"/>
      <c r="I40" s="68"/>
    </row>
    <row r="41" spans="1:9" ht="23.25" customHeight="1" x14ac:dyDescent="0.35">
      <c r="A41" s="427" t="s">
        <v>117</v>
      </c>
      <c r="B41" s="430"/>
      <c r="C41" s="430"/>
      <c r="D41" s="430"/>
      <c r="E41" s="430"/>
      <c r="F41" s="430"/>
      <c r="G41" s="430"/>
      <c r="H41" s="430"/>
      <c r="I41" s="430"/>
    </row>
    <row r="42" spans="1:9" ht="16.5" customHeight="1" thickBot="1" x14ac:dyDescent="0.25"/>
    <row r="43" spans="1:9" ht="16.5" customHeight="1" thickBot="1" x14ac:dyDescent="0.3">
      <c r="A43" s="81" t="s">
        <v>42</v>
      </c>
      <c r="B43" s="81" t="s">
        <v>4</v>
      </c>
      <c r="C43" s="431" t="s">
        <v>25</v>
      </c>
      <c r="D43" s="431"/>
      <c r="E43" s="48"/>
      <c r="F43" s="81" t="s">
        <v>42</v>
      </c>
      <c r="G43" s="81" t="s">
        <v>4</v>
      </c>
      <c r="H43" s="431" t="s">
        <v>26</v>
      </c>
      <c r="I43" s="431"/>
    </row>
    <row r="44" spans="1:9" ht="16.5" customHeight="1" x14ac:dyDescent="0.2">
      <c r="A44" s="83"/>
      <c r="B44" s="114"/>
      <c r="C44" s="196"/>
      <c r="D44" s="197"/>
      <c r="E44" s="58"/>
      <c r="F44" s="83"/>
      <c r="G44" s="114"/>
      <c r="H44" s="63"/>
      <c r="I44" s="64"/>
    </row>
    <row r="45" spans="1:9" ht="16.5" customHeight="1" x14ac:dyDescent="0.2">
      <c r="A45" s="83"/>
      <c r="B45" s="114"/>
      <c r="C45" s="198"/>
      <c r="D45" s="199"/>
      <c r="E45" s="58"/>
      <c r="F45" s="83"/>
      <c r="G45" s="114"/>
      <c r="H45" s="198"/>
      <c r="I45" s="199"/>
    </row>
    <row r="46" spans="1:9" ht="16.5" customHeight="1" x14ac:dyDescent="0.2">
      <c r="A46" s="83"/>
      <c r="B46" s="114"/>
      <c r="C46" s="63"/>
      <c r="D46" s="64"/>
      <c r="E46" s="58"/>
      <c r="F46" s="83"/>
      <c r="G46" s="114"/>
      <c r="H46" s="60"/>
      <c r="I46" s="61"/>
    </row>
    <row r="47" spans="1:9" ht="16.5" customHeight="1" x14ac:dyDescent="0.2">
      <c r="A47" s="70"/>
      <c r="B47" s="115"/>
      <c r="C47" s="60"/>
      <c r="D47" s="73"/>
      <c r="E47" s="58"/>
      <c r="F47" s="70"/>
      <c r="G47" s="115"/>
      <c r="H47" s="60"/>
      <c r="I47" s="61"/>
    </row>
    <row r="48" spans="1:9" ht="16.5" customHeight="1" thickBot="1" x14ac:dyDescent="0.25">
      <c r="A48" s="71"/>
      <c r="B48" s="116"/>
      <c r="C48" s="67"/>
      <c r="D48" s="68"/>
      <c r="E48" s="58"/>
      <c r="F48" s="71"/>
      <c r="G48" s="116"/>
      <c r="H48" s="67"/>
      <c r="I48" s="68"/>
    </row>
    <row r="49" spans="1:9" ht="16.5" customHeight="1" x14ac:dyDescent="0.2"/>
    <row r="50" spans="1:9" ht="16.5" customHeight="1" thickBot="1" x14ac:dyDescent="0.4">
      <c r="A50" s="113"/>
      <c r="B50" s="39"/>
      <c r="C50" s="39"/>
      <c r="D50" s="39"/>
      <c r="E50" s="39"/>
      <c r="F50" s="39"/>
      <c r="G50" s="39"/>
      <c r="H50" s="39"/>
      <c r="I50" s="39"/>
    </row>
    <row r="51" spans="1:9" ht="16.5" customHeight="1" thickBot="1" x14ac:dyDescent="0.3">
      <c r="A51" s="81" t="s">
        <v>42</v>
      </c>
      <c r="B51" s="81" t="s">
        <v>4</v>
      </c>
      <c r="C51" s="431" t="s">
        <v>27</v>
      </c>
      <c r="D51" s="431"/>
      <c r="E51" s="48"/>
      <c r="F51" s="81" t="s">
        <v>42</v>
      </c>
      <c r="G51" s="81" t="s">
        <v>4</v>
      </c>
      <c r="H51" s="431" t="s">
        <v>28</v>
      </c>
      <c r="I51" s="431"/>
    </row>
    <row r="52" spans="1:9" ht="16.5" customHeight="1" x14ac:dyDescent="0.2">
      <c r="A52" s="83"/>
      <c r="B52" s="114"/>
      <c r="C52" s="202"/>
      <c r="D52" s="203"/>
      <c r="E52" s="58"/>
      <c r="F52" s="83"/>
      <c r="G52" s="114"/>
      <c r="H52" s="202"/>
      <c r="I52" s="203"/>
    </row>
    <row r="53" spans="1:9" ht="16.5" customHeight="1" x14ac:dyDescent="0.2">
      <c r="A53" s="83"/>
      <c r="B53" s="114"/>
      <c r="C53" s="122"/>
      <c r="D53" s="123"/>
      <c r="E53" s="58"/>
      <c r="F53" s="83"/>
      <c r="G53" s="114"/>
      <c r="H53" s="204"/>
      <c r="I53" s="205"/>
    </row>
    <row r="54" spans="1:9" ht="16.5" customHeight="1" x14ac:dyDescent="0.2">
      <c r="A54" s="83"/>
      <c r="B54" s="114"/>
      <c r="C54" s="60"/>
      <c r="D54" s="61"/>
      <c r="E54" s="58"/>
      <c r="F54" s="83"/>
      <c r="G54" s="114"/>
      <c r="H54" s="122"/>
      <c r="I54" s="123"/>
    </row>
    <row r="55" spans="1:9" ht="16.5" customHeight="1" x14ac:dyDescent="0.2">
      <c r="A55" s="70"/>
      <c r="B55" s="115"/>
      <c r="C55" s="60"/>
      <c r="D55" s="61"/>
      <c r="E55" s="58"/>
      <c r="F55" s="70"/>
      <c r="G55" s="115"/>
      <c r="H55" s="72"/>
      <c r="I55" s="73"/>
    </row>
    <row r="56" spans="1:9" ht="16.5" customHeight="1" thickBot="1" x14ac:dyDescent="0.25">
      <c r="A56" s="71"/>
      <c r="B56" s="116"/>
      <c r="C56" s="67"/>
      <c r="D56" s="68"/>
      <c r="E56" s="58"/>
      <c r="F56" s="71"/>
      <c r="G56" s="116"/>
      <c r="H56" s="67"/>
      <c r="I56" s="68"/>
    </row>
    <row r="57" spans="1:9" ht="16.5" customHeight="1" x14ac:dyDescent="0.2">
      <c r="C57" s="62"/>
      <c r="D57" s="62"/>
    </row>
    <row r="58" spans="1:9" ht="16.5" customHeight="1" thickBot="1" x14ac:dyDescent="0.25"/>
    <row r="59" spans="1:9" ht="16.5" customHeight="1" thickBot="1" x14ac:dyDescent="0.3">
      <c r="A59" s="81" t="s">
        <v>42</v>
      </c>
      <c r="B59" s="81" t="s">
        <v>43</v>
      </c>
      <c r="C59" s="431" t="s">
        <v>29</v>
      </c>
      <c r="D59" s="431"/>
      <c r="E59" s="48"/>
      <c r="F59" s="81" t="s">
        <v>42</v>
      </c>
      <c r="G59" s="81" t="s">
        <v>4</v>
      </c>
      <c r="H59" s="431" t="s">
        <v>30</v>
      </c>
      <c r="I59" s="431"/>
    </row>
    <row r="60" spans="1:9" ht="16.5" customHeight="1" x14ac:dyDescent="0.2">
      <c r="A60" s="83"/>
      <c r="B60" s="114"/>
      <c r="C60" s="202"/>
      <c r="D60" s="203"/>
      <c r="E60" s="62"/>
      <c r="F60" s="83"/>
      <c r="G60" s="114"/>
      <c r="H60" s="80"/>
      <c r="I60" s="82"/>
    </row>
    <row r="61" spans="1:9" ht="16.5" customHeight="1" x14ac:dyDescent="0.2">
      <c r="A61" s="83"/>
      <c r="B61" s="114"/>
      <c r="C61" s="60"/>
      <c r="D61" s="61"/>
      <c r="E61" s="62"/>
      <c r="F61" s="83"/>
      <c r="G61" s="114"/>
      <c r="H61" s="204"/>
      <c r="I61" s="205"/>
    </row>
    <row r="62" spans="1:9" ht="16.5" customHeight="1" x14ac:dyDescent="0.2">
      <c r="A62" s="83"/>
      <c r="B62" s="114"/>
      <c r="C62" s="60"/>
      <c r="D62" s="61"/>
      <c r="E62" s="62"/>
      <c r="F62" s="83"/>
      <c r="G62" s="114"/>
      <c r="H62" s="72"/>
      <c r="I62" s="73"/>
    </row>
    <row r="63" spans="1:9" ht="16.5" customHeight="1" x14ac:dyDescent="0.2">
      <c r="A63" s="70"/>
      <c r="B63" s="115"/>
      <c r="C63" s="60"/>
      <c r="D63" s="61"/>
      <c r="E63" s="59"/>
      <c r="F63" s="70"/>
      <c r="G63" s="115"/>
      <c r="H63" s="60"/>
      <c r="I63" s="61"/>
    </row>
    <row r="64" spans="1:9" ht="16.5" customHeight="1" thickBot="1" x14ac:dyDescent="0.25">
      <c r="A64" s="71"/>
      <c r="B64" s="116"/>
      <c r="C64" s="67"/>
      <c r="D64" s="68"/>
      <c r="E64" s="59"/>
      <c r="F64" s="71"/>
      <c r="G64" s="116"/>
      <c r="H64" s="67"/>
      <c r="I64" s="68"/>
    </row>
    <row r="65" spans="1:17" ht="16.5" customHeight="1" x14ac:dyDescent="0.2"/>
    <row r="66" spans="1:17" ht="16.5" customHeight="1" thickBot="1" x14ac:dyDescent="0.25"/>
    <row r="67" spans="1:17" ht="16.5" customHeight="1" thickBot="1" x14ac:dyDescent="0.3">
      <c r="A67" s="81" t="s">
        <v>42</v>
      </c>
      <c r="B67" s="81" t="s">
        <v>4</v>
      </c>
      <c r="C67" s="431" t="s">
        <v>31</v>
      </c>
      <c r="D67" s="431"/>
      <c r="E67" s="48"/>
      <c r="F67" s="81" t="s">
        <v>42</v>
      </c>
      <c r="G67" s="81" t="s">
        <v>4</v>
      </c>
      <c r="H67" s="431" t="s">
        <v>32</v>
      </c>
      <c r="I67" s="431"/>
    </row>
    <row r="68" spans="1:17" ht="16.5" customHeight="1" x14ac:dyDescent="0.2">
      <c r="A68" s="83"/>
      <c r="B68" s="114"/>
      <c r="C68" s="118"/>
      <c r="D68" s="124"/>
      <c r="E68" s="58"/>
      <c r="F68" s="83"/>
      <c r="G68" s="114"/>
      <c r="H68" s="118"/>
      <c r="I68" s="166"/>
    </row>
    <row r="69" spans="1:17" ht="16.5" customHeight="1" x14ac:dyDescent="0.2">
      <c r="A69" s="83"/>
      <c r="B69" s="114"/>
      <c r="C69" s="63"/>
      <c r="D69" s="64"/>
      <c r="E69" s="58"/>
      <c r="F69" s="83"/>
      <c r="G69" s="114"/>
      <c r="H69" s="60"/>
      <c r="I69" s="61"/>
    </row>
    <row r="70" spans="1:17" ht="16.5" customHeight="1" x14ac:dyDescent="0.2">
      <c r="A70" s="83"/>
      <c r="B70" s="114"/>
      <c r="C70" s="60"/>
      <c r="D70" s="61"/>
      <c r="E70" s="58"/>
      <c r="F70" s="83"/>
      <c r="G70" s="114"/>
      <c r="H70" s="60"/>
      <c r="I70" s="61"/>
    </row>
    <row r="71" spans="1:17" ht="16.5" customHeight="1" x14ac:dyDescent="0.2">
      <c r="A71" s="70"/>
      <c r="B71" s="115"/>
      <c r="C71" s="60"/>
      <c r="D71" s="61"/>
      <c r="E71" s="58"/>
      <c r="F71" s="70"/>
      <c r="G71" s="115"/>
      <c r="H71" s="60"/>
      <c r="I71" s="73"/>
    </row>
    <row r="72" spans="1:17" ht="16.5" customHeight="1" thickBot="1" x14ac:dyDescent="0.25">
      <c r="A72" s="71"/>
      <c r="B72" s="116"/>
      <c r="C72" s="67"/>
      <c r="D72" s="68"/>
      <c r="E72" s="58"/>
      <c r="F72" s="71"/>
      <c r="G72" s="116"/>
      <c r="H72" s="67"/>
      <c r="I72" s="68"/>
    </row>
    <row r="73" spans="1:17" ht="16.5" customHeight="1" x14ac:dyDescent="0.2">
      <c r="Q73" s="62"/>
    </row>
    <row r="74" spans="1:17" ht="16.5" customHeight="1" thickBot="1" x14ac:dyDescent="0.25">
      <c r="Q74" s="62"/>
    </row>
    <row r="75" spans="1:17" ht="16.5" customHeight="1" thickBot="1" x14ac:dyDescent="0.3">
      <c r="A75" s="81" t="s">
        <v>42</v>
      </c>
      <c r="B75" s="81" t="s">
        <v>4</v>
      </c>
      <c r="C75" s="431" t="s">
        <v>33</v>
      </c>
      <c r="D75" s="431"/>
      <c r="E75" s="48"/>
      <c r="F75" s="81" t="s">
        <v>42</v>
      </c>
      <c r="G75" s="81" t="s">
        <v>4</v>
      </c>
      <c r="H75" s="431" t="s">
        <v>34</v>
      </c>
      <c r="I75" s="431"/>
      <c r="Q75" s="62"/>
    </row>
    <row r="76" spans="1:17" ht="16.5" customHeight="1" x14ac:dyDescent="0.2">
      <c r="A76" s="83"/>
      <c r="B76" s="114"/>
      <c r="C76" s="80"/>
      <c r="D76" s="82"/>
      <c r="E76" s="58"/>
      <c r="F76" s="83"/>
      <c r="G76" s="114"/>
      <c r="H76" s="80"/>
      <c r="I76" s="82"/>
    </row>
    <row r="77" spans="1:17" ht="16.5" customHeight="1" x14ac:dyDescent="0.2">
      <c r="A77" s="83"/>
      <c r="B77" s="114"/>
      <c r="C77" s="84"/>
      <c r="D77" s="85"/>
      <c r="E77" s="58"/>
      <c r="F77" s="83"/>
      <c r="G77" s="114"/>
      <c r="H77" s="84"/>
      <c r="I77" s="85"/>
    </row>
    <row r="78" spans="1:17" ht="16.5" customHeight="1" x14ac:dyDescent="0.2">
      <c r="A78" s="83"/>
      <c r="B78" s="114"/>
      <c r="C78" s="84"/>
      <c r="D78" s="85"/>
      <c r="E78" s="58"/>
      <c r="F78" s="83"/>
      <c r="G78" s="114"/>
      <c r="H78" s="84"/>
      <c r="I78" s="85"/>
    </row>
    <row r="79" spans="1:17" ht="16.5" customHeight="1" x14ac:dyDescent="0.2">
      <c r="A79" s="70"/>
      <c r="B79" s="115"/>
      <c r="C79" s="60"/>
      <c r="D79" s="61"/>
      <c r="E79" s="58"/>
      <c r="F79" s="70"/>
      <c r="G79" s="115"/>
      <c r="H79" s="60"/>
      <c r="I79" s="61"/>
    </row>
    <row r="80" spans="1:17" ht="16.5" customHeight="1" thickBot="1" x14ac:dyDescent="0.25">
      <c r="A80" s="71"/>
      <c r="B80" s="116"/>
      <c r="C80" s="67"/>
      <c r="D80" s="68"/>
      <c r="E80" s="58"/>
      <c r="F80" s="71"/>
      <c r="G80" s="116"/>
      <c r="H80" s="67"/>
      <c r="I80" s="68"/>
    </row>
    <row r="81" spans="1:11" ht="23.25" customHeight="1" x14ac:dyDescent="0.35">
      <c r="A81" s="427" t="s">
        <v>117</v>
      </c>
      <c r="B81" s="430"/>
      <c r="C81" s="430"/>
      <c r="D81" s="430"/>
      <c r="E81" s="430"/>
      <c r="F81" s="430"/>
      <c r="G81" s="430"/>
      <c r="H81" s="430"/>
      <c r="I81" s="430"/>
    </row>
    <row r="82" spans="1:11" ht="16.5" customHeight="1" thickBot="1" x14ac:dyDescent="0.25"/>
    <row r="83" spans="1:11" ht="16.5" customHeight="1" thickBot="1" x14ac:dyDescent="0.3">
      <c r="A83" s="81" t="s">
        <v>42</v>
      </c>
      <c r="B83" s="81" t="s">
        <v>4</v>
      </c>
      <c r="C83" s="431" t="s">
        <v>35</v>
      </c>
      <c r="D83" s="431"/>
      <c r="E83" s="48"/>
      <c r="F83" s="81" t="s">
        <v>42</v>
      </c>
      <c r="G83" s="81" t="s">
        <v>4</v>
      </c>
      <c r="H83" s="431" t="s">
        <v>36</v>
      </c>
      <c r="I83" s="431"/>
    </row>
    <row r="84" spans="1:11" ht="16.5" customHeight="1" x14ac:dyDescent="0.2">
      <c r="A84" s="83"/>
      <c r="B84" s="114"/>
      <c r="C84" s="80"/>
      <c r="D84" s="82"/>
      <c r="E84" s="58"/>
      <c r="F84" s="83"/>
      <c r="G84" s="114"/>
      <c r="H84" s="80"/>
      <c r="I84" s="82"/>
    </row>
    <row r="85" spans="1:11" ht="16.5" customHeight="1" x14ac:dyDescent="0.2">
      <c r="A85" s="83"/>
      <c r="B85" s="114"/>
      <c r="C85" s="84"/>
      <c r="D85" s="85"/>
      <c r="E85" s="58"/>
      <c r="F85" s="83"/>
      <c r="G85" s="114"/>
      <c r="H85" s="84"/>
      <c r="I85" s="85"/>
    </row>
    <row r="86" spans="1:11" ht="16.5" customHeight="1" x14ac:dyDescent="0.2">
      <c r="A86" s="83"/>
      <c r="B86" s="114"/>
      <c r="C86" s="84"/>
      <c r="D86" s="85"/>
      <c r="E86" s="58"/>
      <c r="F86" s="83"/>
      <c r="G86" s="114"/>
      <c r="H86" s="84"/>
      <c r="I86" s="85"/>
    </row>
    <row r="87" spans="1:11" ht="16.5" customHeight="1" x14ac:dyDescent="0.2">
      <c r="A87" s="70"/>
      <c r="B87" s="115"/>
      <c r="C87" s="60"/>
      <c r="D87" s="61"/>
      <c r="E87" s="58"/>
      <c r="F87" s="70"/>
      <c r="G87" s="115"/>
      <c r="H87" s="60"/>
      <c r="I87" s="61"/>
    </row>
    <row r="88" spans="1:11" ht="16.5" customHeight="1" thickBot="1" x14ac:dyDescent="0.25">
      <c r="A88" s="71"/>
      <c r="B88" s="116"/>
      <c r="C88" s="67"/>
      <c r="D88" s="68"/>
      <c r="E88" s="58"/>
      <c r="F88" s="71"/>
      <c r="G88" s="116"/>
      <c r="H88" s="67"/>
      <c r="I88" s="68"/>
    </row>
    <row r="89" spans="1:11" ht="16.5" customHeight="1" x14ac:dyDescent="0.2"/>
    <row r="90" spans="1:11" ht="16.5" customHeight="1" thickBot="1" x14ac:dyDescent="0.25"/>
    <row r="91" spans="1:11" ht="16.5" customHeight="1" thickBot="1" x14ac:dyDescent="0.3">
      <c r="A91" s="81" t="s">
        <v>42</v>
      </c>
      <c r="B91" s="81" t="s">
        <v>4</v>
      </c>
      <c r="C91" s="428" t="s">
        <v>37</v>
      </c>
      <c r="D91" s="429"/>
      <c r="E91" s="48"/>
      <c r="F91" s="81" t="s">
        <v>42</v>
      </c>
      <c r="G91" s="81" t="s">
        <v>4</v>
      </c>
      <c r="H91" s="428" t="s">
        <v>38</v>
      </c>
      <c r="I91" s="429"/>
    </row>
    <row r="92" spans="1:11" ht="16.5" customHeight="1" x14ac:dyDescent="0.2">
      <c r="A92" s="83"/>
      <c r="B92" s="114"/>
      <c r="C92" s="80"/>
      <c r="D92" s="82"/>
      <c r="E92" s="58"/>
      <c r="F92" s="83"/>
      <c r="G92" s="114"/>
      <c r="H92" s="80"/>
      <c r="I92" s="82"/>
      <c r="K92" s="74"/>
    </row>
    <row r="93" spans="1:11" ht="16.5" customHeight="1" x14ac:dyDescent="0.2">
      <c r="A93" s="83"/>
      <c r="B93" s="115"/>
      <c r="C93" s="84"/>
      <c r="D93" s="85"/>
      <c r="E93" s="58"/>
      <c r="F93" s="83"/>
      <c r="G93" s="115"/>
      <c r="H93" s="84"/>
      <c r="I93" s="85"/>
    </row>
    <row r="94" spans="1:11" ht="16.5" customHeight="1" x14ac:dyDescent="0.2">
      <c r="A94" s="83"/>
      <c r="B94" s="115"/>
      <c r="C94" s="84"/>
      <c r="D94" s="85"/>
      <c r="E94" s="58"/>
      <c r="F94" s="83"/>
      <c r="G94" s="115"/>
      <c r="H94" s="84"/>
      <c r="I94" s="85"/>
    </row>
    <row r="95" spans="1:11" ht="16.5" customHeight="1" x14ac:dyDescent="0.2">
      <c r="A95" s="70"/>
      <c r="B95" s="115"/>
      <c r="C95" s="60"/>
      <c r="D95" s="61"/>
      <c r="E95" s="58"/>
      <c r="F95" s="70"/>
      <c r="G95" s="115"/>
      <c r="H95" s="60"/>
      <c r="I95" s="61"/>
    </row>
    <row r="96" spans="1:11" ht="16.5" customHeight="1" thickBot="1" x14ac:dyDescent="0.25">
      <c r="A96" s="71"/>
      <c r="B96" s="116"/>
      <c r="C96" s="67"/>
      <c r="D96" s="68"/>
      <c r="E96" s="58"/>
      <c r="F96" s="71"/>
      <c r="G96" s="116"/>
      <c r="H96" s="67"/>
      <c r="I96" s="68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81" t="s">
        <v>42</v>
      </c>
      <c r="B99" s="81" t="s">
        <v>4</v>
      </c>
      <c r="C99" s="428" t="s">
        <v>46</v>
      </c>
      <c r="D99" s="429"/>
      <c r="E99" s="48"/>
      <c r="F99" s="81" t="s">
        <v>42</v>
      </c>
      <c r="G99" s="81" t="s">
        <v>4</v>
      </c>
      <c r="H99" s="428" t="s">
        <v>47</v>
      </c>
      <c r="I99" s="429"/>
    </row>
    <row r="100" spans="1:9" ht="16.5" customHeight="1" x14ac:dyDescent="0.2">
      <c r="A100" s="83"/>
      <c r="B100" s="114"/>
      <c r="C100" s="80"/>
      <c r="D100" s="82"/>
      <c r="E100" s="58"/>
      <c r="F100" s="83"/>
      <c r="G100" s="114"/>
      <c r="H100" s="80"/>
      <c r="I100" s="82"/>
    </row>
    <row r="101" spans="1:9" ht="16.5" customHeight="1" x14ac:dyDescent="0.2">
      <c r="A101" s="83"/>
      <c r="B101" s="115"/>
      <c r="C101" s="84"/>
      <c r="D101" s="85"/>
      <c r="E101" s="58"/>
      <c r="F101" s="83"/>
      <c r="G101" s="115"/>
      <c r="H101" s="84"/>
      <c r="I101" s="85"/>
    </row>
    <row r="102" spans="1:9" ht="16.5" customHeight="1" x14ac:dyDescent="0.2">
      <c r="A102" s="83"/>
      <c r="B102" s="115"/>
      <c r="C102" s="84"/>
      <c r="D102" s="85"/>
      <c r="E102" s="58"/>
      <c r="F102" s="83"/>
      <c r="G102" s="115"/>
      <c r="H102" s="84"/>
      <c r="I102" s="85"/>
    </row>
    <row r="103" spans="1:9" ht="16.5" customHeight="1" x14ac:dyDescent="0.2">
      <c r="A103" s="70"/>
      <c r="B103" s="115"/>
      <c r="C103" s="60"/>
      <c r="D103" s="61"/>
      <c r="E103" s="58"/>
      <c r="F103" s="70"/>
      <c r="G103" s="115"/>
      <c r="H103" s="60"/>
      <c r="I103" s="61"/>
    </row>
    <row r="104" spans="1:9" ht="16.5" customHeight="1" thickBot="1" x14ac:dyDescent="0.25">
      <c r="A104" s="71"/>
      <c r="B104" s="116"/>
      <c r="C104" s="67"/>
      <c r="D104" s="68"/>
      <c r="E104" s="58"/>
      <c r="F104" s="71"/>
      <c r="G104" s="116"/>
      <c r="H104" s="67"/>
      <c r="I104" s="68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81" t="s">
        <v>42</v>
      </c>
      <c r="B107" s="81" t="s">
        <v>4</v>
      </c>
      <c r="C107" s="428" t="s">
        <v>48</v>
      </c>
      <c r="D107" s="429"/>
      <c r="E107" s="48"/>
      <c r="F107" s="81" t="s">
        <v>42</v>
      </c>
      <c r="G107" s="81" t="s">
        <v>4</v>
      </c>
      <c r="H107" s="428" t="s">
        <v>49</v>
      </c>
      <c r="I107" s="429"/>
    </row>
    <row r="108" spans="1:9" ht="16.5" customHeight="1" x14ac:dyDescent="0.2">
      <c r="A108" s="83"/>
      <c r="B108" s="114"/>
      <c r="C108" s="80"/>
      <c r="D108" s="82"/>
      <c r="E108" s="58"/>
      <c r="F108" s="83"/>
      <c r="G108" s="114"/>
      <c r="H108" s="80"/>
      <c r="I108" s="82"/>
    </row>
    <row r="109" spans="1:9" ht="16.5" customHeight="1" x14ac:dyDescent="0.2">
      <c r="A109" s="83"/>
      <c r="B109" s="115"/>
      <c r="C109" s="84"/>
      <c r="D109" s="85"/>
      <c r="E109" s="58"/>
      <c r="F109" s="83"/>
      <c r="G109" s="115"/>
      <c r="H109" s="84"/>
      <c r="I109" s="85"/>
    </row>
    <row r="110" spans="1:9" ht="16.5" customHeight="1" x14ac:dyDescent="0.2">
      <c r="A110" s="83"/>
      <c r="B110" s="115"/>
      <c r="C110" s="84"/>
      <c r="D110" s="85"/>
      <c r="E110" s="58"/>
      <c r="F110" s="83"/>
      <c r="G110" s="115"/>
      <c r="H110" s="84"/>
      <c r="I110" s="85"/>
    </row>
    <row r="111" spans="1:9" ht="16.5" customHeight="1" x14ac:dyDescent="0.2">
      <c r="A111" s="70"/>
      <c r="B111" s="115"/>
      <c r="C111" s="60"/>
      <c r="D111" s="61"/>
      <c r="E111" s="58"/>
      <c r="F111" s="70"/>
      <c r="G111" s="115"/>
      <c r="H111" s="60"/>
      <c r="I111" s="61"/>
    </row>
    <row r="112" spans="1:9" ht="16.5" customHeight="1" thickBot="1" x14ac:dyDescent="0.25">
      <c r="A112" s="71"/>
      <c r="B112" s="116"/>
      <c r="C112" s="67"/>
      <c r="D112" s="68"/>
      <c r="E112" s="58"/>
      <c r="F112" s="71"/>
      <c r="G112" s="116"/>
      <c r="H112" s="67"/>
      <c r="I112" s="68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81" t="s">
        <v>42</v>
      </c>
      <c r="B115" s="81" t="s">
        <v>4</v>
      </c>
      <c r="C115" s="428" t="s">
        <v>50</v>
      </c>
      <c r="D115" s="429"/>
      <c r="E115" s="48"/>
      <c r="F115" s="81" t="s">
        <v>42</v>
      </c>
      <c r="G115" s="81" t="s">
        <v>4</v>
      </c>
      <c r="H115" s="428" t="s">
        <v>51</v>
      </c>
      <c r="I115" s="429"/>
    </row>
    <row r="116" spans="1:9" ht="16.5" customHeight="1" x14ac:dyDescent="0.2">
      <c r="A116" s="83"/>
      <c r="B116" s="114"/>
      <c r="C116" s="80"/>
      <c r="D116" s="82"/>
      <c r="E116" s="58"/>
      <c r="F116" s="83"/>
      <c r="G116" s="114"/>
      <c r="H116" s="80"/>
      <c r="I116" s="82"/>
    </row>
    <row r="117" spans="1:9" ht="16.5" customHeight="1" x14ac:dyDescent="0.2">
      <c r="A117" s="83"/>
      <c r="B117" s="115"/>
      <c r="C117" s="84"/>
      <c r="D117" s="85"/>
      <c r="E117" s="58"/>
      <c r="F117" s="83"/>
      <c r="G117" s="115"/>
      <c r="H117" s="84"/>
      <c r="I117" s="85"/>
    </row>
    <row r="118" spans="1:9" ht="16.5" customHeight="1" x14ac:dyDescent="0.2">
      <c r="A118" s="83"/>
      <c r="B118" s="115"/>
      <c r="C118" s="84"/>
      <c r="D118" s="85"/>
      <c r="E118" s="58"/>
      <c r="F118" s="83"/>
      <c r="G118" s="115"/>
      <c r="H118" s="84"/>
      <c r="I118" s="85"/>
    </row>
    <row r="119" spans="1:9" ht="16.5" customHeight="1" x14ac:dyDescent="0.2">
      <c r="A119" s="70"/>
      <c r="B119" s="115"/>
      <c r="C119" s="60"/>
      <c r="D119" s="61"/>
      <c r="E119" s="58"/>
      <c r="F119" s="70"/>
      <c r="G119" s="115"/>
      <c r="H119" s="60"/>
      <c r="I119" s="61"/>
    </row>
    <row r="120" spans="1:9" ht="16.5" customHeight="1" thickBot="1" x14ac:dyDescent="0.25">
      <c r="A120" s="71"/>
      <c r="B120" s="116"/>
      <c r="C120" s="67"/>
      <c r="D120" s="68"/>
      <c r="E120" s="58"/>
      <c r="F120" s="71"/>
      <c r="G120" s="116"/>
      <c r="H120" s="67"/>
      <c r="I120" s="68"/>
    </row>
    <row r="121" spans="1:9" ht="23.25" customHeight="1" x14ac:dyDescent="0.35">
      <c r="A121" s="427" t="s">
        <v>117</v>
      </c>
      <c r="B121" s="430"/>
      <c r="C121" s="430"/>
      <c r="D121" s="430"/>
      <c r="E121" s="430"/>
      <c r="F121" s="430"/>
      <c r="G121" s="430"/>
      <c r="H121" s="430"/>
      <c r="I121" s="430"/>
    </row>
    <row r="122" spans="1:9" ht="16.5" customHeight="1" thickBot="1" x14ac:dyDescent="0.25"/>
    <row r="123" spans="1:9" ht="16.5" customHeight="1" thickBot="1" x14ac:dyDescent="0.3">
      <c r="A123" s="81" t="s">
        <v>42</v>
      </c>
      <c r="B123" s="81" t="s">
        <v>4</v>
      </c>
      <c r="C123" s="428" t="s">
        <v>52</v>
      </c>
      <c r="D123" s="429"/>
      <c r="E123" s="48"/>
      <c r="F123" s="81" t="s">
        <v>42</v>
      </c>
      <c r="G123" s="81" t="s">
        <v>4</v>
      </c>
      <c r="H123" s="428" t="s">
        <v>53</v>
      </c>
      <c r="I123" s="429"/>
    </row>
    <row r="124" spans="1:9" ht="16.5" customHeight="1" x14ac:dyDescent="0.2">
      <c r="A124" s="83"/>
      <c r="B124" s="114"/>
      <c r="C124" s="80"/>
      <c r="D124" s="82"/>
      <c r="E124" s="58"/>
      <c r="F124" s="83"/>
      <c r="G124" s="114"/>
      <c r="H124" s="80"/>
      <c r="I124" s="82"/>
    </row>
    <row r="125" spans="1:9" ht="16.5" customHeight="1" x14ac:dyDescent="0.2">
      <c r="A125" s="83"/>
      <c r="B125" s="115"/>
      <c r="C125" s="84"/>
      <c r="D125" s="85"/>
      <c r="E125" s="58"/>
      <c r="F125" s="83"/>
      <c r="G125" s="115"/>
      <c r="H125" s="84"/>
      <c r="I125" s="85"/>
    </row>
    <row r="126" spans="1:9" ht="16.5" customHeight="1" x14ac:dyDescent="0.2">
      <c r="A126" s="83"/>
      <c r="B126" s="115"/>
      <c r="C126" s="84"/>
      <c r="D126" s="85"/>
      <c r="E126" s="58"/>
      <c r="F126" s="83"/>
      <c r="G126" s="115"/>
      <c r="H126" s="84"/>
      <c r="I126" s="85"/>
    </row>
    <row r="127" spans="1:9" ht="16.5" customHeight="1" x14ac:dyDescent="0.2">
      <c r="A127" s="70"/>
      <c r="B127" s="115"/>
      <c r="C127" s="60"/>
      <c r="D127" s="61"/>
      <c r="E127" s="58"/>
      <c r="F127" s="70"/>
      <c r="G127" s="115"/>
      <c r="H127" s="60"/>
      <c r="I127" s="61"/>
    </row>
    <row r="128" spans="1:9" ht="16.5" customHeight="1" thickBot="1" x14ac:dyDescent="0.25">
      <c r="A128" s="71"/>
      <c r="B128" s="116"/>
      <c r="C128" s="67"/>
      <c r="D128" s="68"/>
      <c r="E128" s="58"/>
      <c r="F128" s="71"/>
      <c r="G128" s="116"/>
      <c r="H128" s="75"/>
      <c r="I128" s="68"/>
    </row>
    <row r="129" spans="1:9" ht="16.5" customHeight="1" x14ac:dyDescent="0.2"/>
    <row r="130" spans="1:9" ht="16.5" customHeight="1" thickBot="1" x14ac:dyDescent="0.25"/>
    <row r="131" spans="1:9" ht="16.5" customHeight="1" thickBot="1" x14ac:dyDescent="0.3">
      <c r="A131" s="81" t="s">
        <v>42</v>
      </c>
      <c r="B131" s="81" t="s">
        <v>4</v>
      </c>
      <c r="C131" s="428" t="s">
        <v>54</v>
      </c>
      <c r="D131" s="429"/>
      <c r="E131" s="48"/>
      <c r="F131" s="81" t="s">
        <v>42</v>
      </c>
      <c r="G131" s="81" t="s">
        <v>4</v>
      </c>
      <c r="H131" s="428" t="s">
        <v>55</v>
      </c>
      <c r="I131" s="429"/>
    </row>
    <row r="132" spans="1:9" ht="16.5" customHeight="1" x14ac:dyDescent="0.2">
      <c r="A132" s="83"/>
      <c r="B132" s="114"/>
      <c r="C132" s="80"/>
      <c r="D132" s="82"/>
      <c r="E132" s="58"/>
      <c r="F132" s="83"/>
      <c r="G132" s="114"/>
      <c r="H132" s="80"/>
      <c r="I132" s="82"/>
    </row>
    <row r="133" spans="1:9" ht="16.5" customHeight="1" x14ac:dyDescent="0.2">
      <c r="A133" s="83"/>
      <c r="B133" s="115"/>
      <c r="C133" s="84"/>
      <c r="D133" s="85"/>
      <c r="E133" s="58"/>
      <c r="F133" s="83"/>
      <c r="G133" s="115"/>
      <c r="H133" s="84"/>
      <c r="I133" s="85"/>
    </row>
    <row r="134" spans="1:9" ht="16.5" customHeight="1" x14ac:dyDescent="0.2">
      <c r="A134" s="83"/>
      <c r="B134" s="115"/>
      <c r="C134" s="84"/>
      <c r="D134" s="85"/>
      <c r="E134" s="58"/>
      <c r="F134" s="83"/>
      <c r="G134" s="115"/>
      <c r="H134" s="84"/>
      <c r="I134" s="85"/>
    </row>
    <row r="135" spans="1:9" ht="16.5" customHeight="1" x14ac:dyDescent="0.2">
      <c r="A135" s="70"/>
      <c r="B135" s="115"/>
      <c r="C135" s="60"/>
      <c r="D135" s="61"/>
      <c r="E135" s="58"/>
      <c r="F135" s="70"/>
      <c r="G135" s="115"/>
      <c r="H135" s="60"/>
      <c r="I135" s="61"/>
    </row>
    <row r="136" spans="1:9" ht="16.5" customHeight="1" thickBot="1" x14ac:dyDescent="0.25">
      <c r="A136" s="71"/>
      <c r="B136" s="116"/>
      <c r="C136" s="67"/>
      <c r="D136" s="68"/>
      <c r="E136" s="58"/>
      <c r="F136" s="71"/>
      <c r="G136" s="116"/>
      <c r="H136" s="67"/>
      <c r="I136" s="68"/>
    </row>
    <row r="137" spans="1:9" ht="16.5" customHeight="1" x14ac:dyDescent="0.2"/>
    <row r="138" spans="1:9" ht="16.5" customHeight="1" thickBot="1" x14ac:dyDescent="0.25"/>
    <row r="139" spans="1:9" ht="16.5" customHeight="1" thickBot="1" x14ac:dyDescent="0.3">
      <c r="A139" s="81" t="s">
        <v>42</v>
      </c>
      <c r="B139" s="81" t="s">
        <v>4</v>
      </c>
      <c r="C139" s="428" t="s">
        <v>56</v>
      </c>
      <c r="D139" s="429"/>
      <c r="E139" s="48"/>
      <c r="F139" s="81" t="s">
        <v>42</v>
      </c>
      <c r="G139" s="81" t="s">
        <v>4</v>
      </c>
      <c r="H139" s="428" t="s">
        <v>57</v>
      </c>
      <c r="I139" s="429"/>
    </row>
    <row r="140" spans="1:9" ht="16.5" customHeight="1" x14ac:dyDescent="0.2">
      <c r="A140" s="83"/>
      <c r="B140" s="114"/>
      <c r="C140" s="80"/>
      <c r="D140" s="82"/>
      <c r="E140" s="58"/>
      <c r="F140" s="83"/>
      <c r="G140" s="114"/>
      <c r="H140" s="80"/>
      <c r="I140" s="82"/>
    </row>
    <row r="141" spans="1:9" ht="16.5" customHeight="1" x14ac:dyDescent="0.2">
      <c r="A141" s="83"/>
      <c r="B141" s="115"/>
      <c r="C141" s="84"/>
      <c r="D141" s="85"/>
      <c r="E141" s="58"/>
      <c r="F141" s="83"/>
      <c r="G141" s="115"/>
      <c r="H141" s="84"/>
      <c r="I141" s="85"/>
    </row>
    <row r="142" spans="1:9" ht="16.5" customHeight="1" x14ac:dyDescent="0.2">
      <c r="A142" s="83"/>
      <c r="B142" s="115"/>
      <c r="C142" s="84"/>
      <c r="D142" s="85"/>
      <c r="E142" s="58"/>
      <c r="F142" s="83"/>
      <c r="G142" s="115"/>
      <c r="H142" s="84"/>
      <c r="I142" s="85"/>
    </row>
    <row r="143" spans="1:9" ht="16.5" customHeight="1" x14ac:dyDescent="0.2">
      <c r="A143" s="70"/>
      <c r="B143" s="115"/>
      <c r="C143" s="60"/>
      <c r="D143" s="61"/>
      <c r="E143" s="58"/>
      <c r="F143" s="70"/>
      <c r="G143" s="115"/>
      <c r="H143" s="60"/>
      <c r="I143" s="61"/>
    </row>
    <row r="144" spans="1:9" ht="16.5" customHeight="1" thickBot="1" x14ac:dyDescent="0.25">
      <c r="A144" s="71"/>
      <c r="B144" s="116"/>
      <c r="C144" s="67"/>
      <c r="D144" s="68"/>
      <c r="E144" s="58"/>
      <c r="F144" s="71"/>
      <c r="G144" s="116"/>
      <c r="H144" s="67"/>
      <c r="I144" s="68"/>
    </row>
  </sheetData>
  <mergeCells count="34">
    <mergeCell ref="C107:D107"/>
    <mergeCell ref="H107:I107"/>
    <mergeCell ref="H3:I3"/>
    <mergeCell ref="H43:I43"/>
    <mergeCell ref="A81:I81"/>
    <mergeCell ref="C83:D83"/>
    <mergeCell ref="H83:I83"/>
    <mergeCell ref="C11:D11"/>
    <mergeCell ref="C91:D91"/>
    <mergeCell ref="H91:I91"/>
    <mergeCell ref="C75:D75"/>
    <mergeCell ref="H75:I75"/>
    <mergeCell ref="C67:D67"/>
    <mergeCell ref="H67:I67"/>
    <mergeCell ref="C99:D99"/>
    <mergeCell ref="H99:I99"/>
    <mergeCell ref="A1:I1"/>
    <mergeCell ref="A41:I41"/>
    <mergeCell ref="C59:D59"/>
    <mergeCell ref="H59:I59"/>
    <mergeCell ref="C51:D51"/>
    <mergeCell ref="H51:I51"/>
    <mergeCell ref="C43:D43"/>
    <mergeCell ref="C3:D3"/>
    <mergeCell ref="H11:I11"/>
    <mergeCell ref="C139:D139"/>
    <mergeCell ref="H139:I139"/>
    <mergeCell ref="C115:D115"/>
    <mergeCell ref="H115:I115"/>
    <mergeCell ref="C123:D123"/>
    <mergeCell ref="H123:I123"/>
    <mergeCell ref="A121:I121"/>
    <mergeCell ref="C131:D131"/>
    <mergeCell ref="H131:I131"/>
  </mergeCells>
  <phoneticPr fontId="0" type="noConversion"/>
  <printOptions horizontalCentered="1" verticalCentered="1"/>
  <pageMargins left="0.25" right="0.25" top="0.25" bottom="0.5" header="0" footer="0"/>
  <pageSetup orientation="portrait" horizontalDpi="300" verticalDpi="300" r:id="rId1"/>
  <headerFooter alignWithMargins="0">
    <oddHeader>&amp;L&amp;12ABC East Lanes, Harrisburg,PA&amp;R&amp;12 2014 Keystone State Games</oddHeader>
    <oddFooter>&amp;L&amp;12Printed &amp;D
Time &amp;T&amp;C&amp;"Arial,Bold"&amp;16Youth - Lanes Assignments
Finals &amp;R&amp;12&amp;P of &amp;N</oddFooter>
  </headerFooter>
  <rowBreaks count="3" manualBreakCount="3">
    <brk id="40" max="16383" man="1"/>
    <brk id="80" max="16383" man="1"/>
    <brk id="12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O224"/>
  <sheetViews>
    <sheetView tabSelected="1" view="pageLayout" topLeftCell="A194" zoomScaleNormal="100" workbookViewId="0">
      <selection activeCell="A218" sqref="A218:L218"/>
    </sheetView>
  </sheetViews>
  <sheetFormatPr defaultRowHeight="15.75" x14ac:dyDescent="0.25"/>
  <cols>
    <col min="1" max="1" width="9.140625" style="1"/>
    <col min="2" max="2" width="20" style="77" customWidth="1"/>
    <col min="3" max="3" width="15.7109375" style="77" customWidth="1"/>
    <col min="4" max="4" width="18.85546875" style="77" customWidth="1"/>
    <col min="5" max="5" width="9.140625" style="77"/>
    <col min="6" max="6" width="0" style="77" hidden="1" customWidth="1"/>
    <col min="7" max="7" width="12.7109375" style="77" bestFit="1" customWidth="1"/>
    <col min="8" max="9" width="9.140625" style="77"/>
    <col min="10" max="11" width="13" style="77" hidden="1" customWidth="1"/>
    <col min="12" max="12" width="9.140625" style="77"/>
    <col min="13" max="15" width="0" style="77" hidden="1" customWidth="1"/>
    <col min="16" max="16384" width="9.140625" style="77"/>
  </cols>
  <sheetData>
    <row r="1" spans="1:12" ht="16.5" thickBot="1" x14ac:dyDescent="0.3">
      <c r="A1" s="413" t="s">
        <v>192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15.75" customHeight="1" x14ac:dyDescent="0.25">
      <c r="A2" s="370" t="s">
        <v>12</v>
      </c>
      <c r="B2" s="18" t="s">
        <v>7</v>
      </c>
      <c r="C2" s="10" t="s">
        <v>6</v>
      </c>
      <c r="D2" s="401" t="s">
        <v>0</v>
      </c>
      <c r="E2" s="401" t="s">
        <v>4</v>
      </c>
      <c r="F2" s="401" t="s">
        <v>1</v>
      </c>
      <c r="G2" s="10" t="s">
        <v>5</v>
      </c>
      <c r="H2" s="10" t="s">
        <v>5</v>
      </c>
      <c r="I2" s="10" t="s">
        <v>5</v>
      </c>
      <c r="J2" s="401" t="s">
        <v>2</v>
      </c>
      <c r="K2" s="401" t="s">
        <v>13</v>
      </c>
      <c r="L2" s="5" t="s">
        <v>14</v>
      </c>
    </row>
    <row r="3" spans="1:12" ht="16.5" thickBot="1" x14ac:dyDescent="0.3">
      <c r="A3" s="392"/>
      <c r="B3" s="11" t="s">
        <v>16</v>
      </c>
      <c r="C3" s="11" t="s">
        <v>16</v>
      </c>
      <c r="D3" s="392"/>
      <c r="E3" s="392"/>
      <c r="F3" s="392"/>
      <c r="G3" s="11">
        <v>1</v>
      </c>
      <c r="H3" s="11">
        <v>2</v>
      </c>
      <c r="I3" s="11">
        <v>3</v>
      </c>
      <c r="J3" s="392"/>
      <c r="K3" s="392"/>
      <c r="L3" s="19" t="s">
        <v>2</v>
      </c>
    </row>
    <row r="4" spans="1:12" x14ac:dyDescent="0.25">
      <c r="A4" s="97" t="s">
        <v>9</v>
      </c>
      <c r="B4" s="352" t="str">
        <f>('50-54 Female Hdcp Finals'!B3:B3)</f>
        <v>Pace</v>
      </c>
      <c r="C4" s="352" t="str">
        <f>('50-54 Female Hdcp Finals'!C3:C3)</f>
        <v>Karin</v>
      </c>
      <c r="D4" s="317">
        <f>('50-54 Female Hdcp Finals'!D3:D3)</f>
        <v>0</v>
      </c>
      <c r="E4" s="317">
        <f>('50-54 Female Hdcp Finals'!E3:E3)</f>
        <v>0</v>
      </c>
      <c r="F4" s="317">
        <f>('50-54 Female Hdcp Finals'!F3:F3)</f>
        <v>210</v>
      </c>
      <c r="G4" s="352">
        <f>('50-54 Female Hdcp Finals'!G3:G3)</f>
        <v>169</v>
      </c>
      <c r="H4" s="352">
        <f>('50-54 Female Hdcp Finals'!H3:H3)</f>
        <v>170</v>
      </c>
      <c r="I4" s="352">
        <f>('50-54 Female Hdcp Finals'!I3:I3)</f>
        <v>182</v>
      </c>
      <c r="J4" s="30">
        <f>('50-54 Female Hdcp Finals'!J3:J3)</f>
        <v>0</v>
      </c>
      <c r="K4" s="44">
        <f>('50-54 Female Hdcp Finals'!N3:N3)</f>
        <v>0</v>
      </c>
      <c r="L4" s="44">
        <f>('50-54 Female Hdcp Finals'!O3:O3)</f>
        <v>521</v>
      </c>
    </row>
    <row r="5" spans="1:12" x14ac:dyDescent="0.25">
      <c r="A5" s="98" t="s">
        <v>10</v>
      </c>
      <c r="B5" s="32" t="str">
        <f>('50-54 Female Hdcp Finals'!B4:B4)</f>
        <v>Adams</v>
      </c>
      <c r="C5" s="32" t="str">
        <f>('50-54 Female Hdcp Finals'!C4:C4)</f>
        <v>Robyn</v>
      </c>
      <c r="D5" s="32">
        <f>('50-54 Female Hdcp Finals'!D4:D4)</f>
        <v>0</v>
      </c>
      <c r="E5" s="32">
        <f>('50-54 Female Hdcp Finals'!E4:E4)</f>
        <v>0</v>
      </c>
      <c r="F5" s="32">
        <f>('50-54 Female Hdcp Finals'!F4:F4)</f>
        <v>210</v>
      </c>
      <c r="G5" s="32">
        <f>('50-54 Female Hdcp Finals'!G4:G4)</f>
        <v>140</v>
      </c>
      <c r="H5" s="32">
        <f>('50-54 Female Hdcp Finals'!H4:H4)</f>
        <v>152</v>
      </c>
      <c r="I5" s="32">
        <f>('50-54 Female Hdcp Finals'!I4:I4)</f>
        <v>156</v>
      </c>
      <c r="J5" s="32">
        <f>('50-54 Female Hdcp Finals'!J4:J4)</f>
        <v>0</v>
      </c>
      <c r="K5" s="266">
        <f>('50-54 Female Hdcp Finals'!N4:N4)</f>
        <v>0</v>
      </c>
      <c r="L5" s="266">
        <f>('50-54 Female Hdcp Finals'!O4:O4)</f>
        <v>448</v>
      </c>
    </row>
    <row r="6" spans="1:12" ht="16.5" thickBot="1" x14ac:dyDescent="0.3">
      <c r="A6" s="99" t="s">
        <v>11</v>
      </c>
      <c r="B6" s="36" t="str">
        <f>('50-54 Female Hdcp Finals'!B5:B5)</f>
        <v>Barnes</v>
      </c>
      <c r="C6" s="36" t="str">
        <f>('50-54 Female Hdcp Finals'!C5:C5)</f>
        <v>Cynthia</v>
      </c>
      <c r="D6" s="36">
        <f>('50-54 Female Hdcp Finals'!D5:D5)</f>
        <v>0</v>
      </c>
      <c r="E6" s="36">
        <f>('50-54 Female Hdcp Finals'!E5:E5)</f>
        <v>0</v>
      </c>
      <c r="F6" s="36">
        <f>('50-54 Female Hdcp Finals'!F5:F5)</f>
        <v>0</v>
      </c>
      <c r="G6" s="36">
        <f>('50-54 Female Hdcp Finals'!G5:G5)</f>
        <v>101</v>
      </c>
      <c r="H6" s="36">
        <f>('50-54 Female Hdcp Finals'!H5:H5)</f>
        <v>128</v>
      </c>
      <c r="I6" s="36">
        <f>('50-54 Female Hdcp Finals'!I5:I5)</f>
        <v>122</v>
      </c>
      <c r="J6" s="36">
        <f>('50-54 Female Hdcp Finals'!J5:J5)</f>
        <v>0</v>
      </c>
      <c r="K6" s="267">
        <f>('50-54 Female Hdcp Finals'!N5:N5)</f>
        <v>0</v>
      </c>
      <c r="L6" s="267">
        <f>('50-54 Female Hdcp Finals'!O5:O5)</f>
        <v>351</v>
      </c>
    </row>
    <row r="8" spans="1:12" hidden="1" x14ac:dyDescent="0.25"/>
    <row r="9" spans="1:12" ht="16.5" hidden="1" thickBot="1" x14ac:dyDescent="0.3">
      <c r="A9" s="413" t="s">
        <v>96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33"/>
    </row>
    <row r="10" spans="1:12" hidden="1" x14ac:dyDescent="0.25">
      <c r="A10" s="370" t="s">
        <v>12</v>
      </c>
      <c r="B10" s="18" t="s">
        <v>7</v>
      </c>
      <c r="C10" s="10" t="s">
        <v>6</v>
      </c>
      <c r="D10" s="401" t="s">
        <v>0</v>
      </c>
      <c r="E10" s="401" t="s">
        <v>4</v>
      </c>
      <c r="F10" s="10" t="s">
        <v>5</v>
      </c>
      <c r="G10" s="10" t="s">
        <v>5</v>
      </c>
      <c r="H10" s="10" t="s">
        <v>5</v>
      </c>
      <c r="I10" s="401" t="s">
        <v>2</v>
      </c>
      <c r="J10" s="5" t="s">
        <v>14</v>
      </c>
    </row>
    <row r="11" spans="1:12" ht="16.5" hidden="1" thickBot="1" x14ac:dyDescent="0.3">
      <c r="A11" s="392"/>
      <c r="B11" s="20" t="s">
        <v>16</v>
      </c>
      <c r="C11" s="21" t="s">
        <v>16</v>
      </c>
      <c r="D11" s="392"/>
      <c r="E11" s="392"/>
      <c r="F11" s="21">
        <v>1</v>
      </c>
      <c r="G11" s="21">
        <v>2</v>
      </c>
      <c r="H11" s="21">
        <v>3</v>
      </c>
      <c r="I11" s="392"/>
      <c r="J11" s="19" t="s">
        <v>2</v>
      </c>
    </row>
    <row r="12" spans="1:12" hidden="1" x14ac:dyDescent="0.25">
      <c r="A12" s="97" t="s">
        <v>9</v>
      </c>
      <c r="B12" s="29">
        <f>('21-34 Female Scratch Finals'!B3:B3)</f>
        <v>0</v>
      </c>
      <c r="C12" s="30">
        <f>('21-34 Female Scratch Finals'!C3:C3)</f>
        <v>0</v>
      </c>
      <c r="D12" s="30">
        <f>('21-34 Female Scratch Finals'!D3:D3)</f>
        <v>0</v>
      </c>
      <c r="E12" s="30">
        <f>('21-34 Female Scratch Finals'!E3:E3)</f>
        <v>0</v>
      </c>
      <c r="F12" s="30">
        <f>('21-34 Female Scratch Finals'!F3:F3)</f>
        <v>0</v>
      </c>
      <c r="G12" s="30">
        <f>('21-34 Female Scratch Finals'!G3:G3)</f>
        <v>0</v>
      </c>
      <c r="H12" s="30">
        <f>('21-34 Female Scratch Finals'!H3:H3)</f>
        <v>0</v>
      </c>
      <c r="I12" s="30">
        <f>('21-34 Female Scratch Finals'!I3:I3)</f>
        <v>0</v>
      </c>
      <c r="J12" s="31">
        <f>('21-34 Female Scratch Finals'!J3:J3)</f>
        <v>0</v>
      </c>
    </row>
    <row r="13" spans="1:12" hidden="1" x14ac:dyDescent="0.25">
      <c r="A13" s="98" t="s">
        <v>10</v>
      </c>
      <c r="B13" s="32">
        <f>('21-34 Female Scratch Finals'!B4:B4)</f>
        <v>0</v>
      </c>
      <c r="C13" s="33">
        <f>('21-34 Female Scratch Finals'!C4:C4)</f>
        <v>0</v>
      </c>
      <c r="D13" s="33">
        <f>('21-34 Female Scratch Finals'!D4:D4)</f>
        <v>0</v>
      </c>
      <c r="E13" s="33">
        <f>('21-34 Female Scratch Finals'!E4:E4)</f>
        <v>0</v>
      </c>
      <c r="F13" s="33">
        <f>('21-34 Female Scratch Finals'!F4:F4)</f>
        <v>0</v>
      </c>
      <c r="G13" s="33">
        <f>('21-34 Female Scratch Finals'!G4:G4)</f>
        <v>0</v>
      </c>
      <c r="H13" s="33">
        <f>('21-34 Female Scratch Finals'!H4:H4)</f>
        <v>0</v>
      </c>
      <c r="I13" s="33">
        <f>('21-34 Female Scratch Finals'!I4:I4)</f>
        <v>0</v>
      </c>
      <c r="J13" s="34">
        <f>('21-34 Female Scratch Finals'!J4:J4)</f>
        <v>0</v>
      </c>
    </row>
    <row r="14" spans="1:12" ht="16.5" hidden="1" thickBot="1" x14ac:dyDescent="0.3">
      <c r="A14" s="99" t="s">
        <v>11</v>
      </c>
      <c r="B14" s="36">
        <f>('21-34 Female Scratch Finals'!B5:B5)</f>
        <v>0</v>
      </c>
      <c r="C14" s="37">
        <f>('21-34 Female Scratch Finals'!C5:C5)</f>
        <v>0</v>
      </c>
      <c r="D14" s="37">
        <f>('21-34 Female Scratch Finals'!D5:D5)</f>
        <v>0</v>
      </c>
      <c r="E14" s="37">
        <f>('21-34 Female Scratch Finals'!E5:E5)</f>
        <v>0</v>
      </c>
      <c r="F14" s="37">
        <f>('21-34 Female Scratch Finals'!F5:F5)</f>
        <v>0</v>
      </c>
      <c r="G14" s="37">
        <f>('21-34 Female Scratch Finals'!G5:G5)</f>
        <v>0</v>
      </c>
      <c r="H14" s="37">
        <f>('21-34 Female Scratch Finals'!H5:H5)</f>
        <v>0</v>
      </c>
      <c r="I14" s="37">
        <f>('21-34 Female Scratch Finals'!I5:I5)</f>
        <v>0</v>
      </c>
      <c r="J14" s="100">
        <f>('21-34 Female Scratch Finals'!J5:J5)</f>
        <v>0</v>
      </c>
    </row>
    <row r="15" spans="1:12" hidden="1" x14ac:dyDescent="0.25"/>
    <row r="17" spans="1:12" ht="16.5" thickBot="1" x14ac:dyDescent="0.3">
      <c r="A17" s="413" t="s">
        <v>193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</row>
    <row r="18" spans="1:12" ht="15.75" customHeight="1" x14ac:dyDescent="0.25">
      <c r="A18" s="370" t="s">
        <v>12</v>
      </c>
      <c r="B18" s="18" t="s">
        <v>7</v>
      </c>
      <c r="C18" s="10" t="s">
        <v>6</v>
      </c>
      <c r="D18" s="401" t="s">
        <v>0</v>
      </c>
      <c r="E18" s="401" t="s">
        <v>4</v>
      </c>
      <c r="F18" s="401" t="s">
        <v>1</v>
      </c>
      <c r="G18" s="10" t="s">
        <v>5</v>
      </c>
      <c r="H18" s="10" t="s">
        <v>5</v>
      </c>
      <c r="I18" s="10" t="s">
        <v>5</v>
      </c>
      <c r="J18" s="401" t="s">
        <v>2</v>
      </c>
      <c r="K18" s="370" t="s">
        <v>8</v>
      </c>
      <c r="L18" s="5" t="s">
        <v>14</v>
      </c>
    </row>
    <row r="19" spans="1:12" ht="16.5" thickBot="1" x14ac:dyDescent="0.3">
      <c r="A19" s="392"/>
      <c r="B19" s="20" t="s">
        <v>16</v>
      </c>
      <c r="C19" s="21" t="s">
        <v>16</v>
      </c>
      <c r="D19" s="392"/>
      <c r="E19" s="392"/>
      <c r="F19" s="392"/>
      <c r="G19" s="21">
        <v>1</v>
      </c>
      <c r="H19" s="21">
        <v>2</v>
      </c>
      <c r="I19" s="21">
        <v>3</v>
      </c>
      <c r="J19" s="392"/>
      <c r="K19" s="392"/>
      <c r="L19" s="19" t="s">
        <v>2</v>
      </c>
    </row>
    <row r="20" spans="1:12" ht="15.6" customHeight="1" x14ac:dyDescent="0.25">
      <c r="A20" s="97" t="s">
        <v>9</v>
      </c>
      <c r="B20" s="29">
        <f>('50-54 Male Hdcp Finals'!B3:B3)</f>
        <v>0</v>
      </c>
      <c r="C20" s="29">
        <f>('50-54 Male Hdcp Finals'!C3:C3)</f>
        <v>0</v>
      </c>
      <c r="D20" s="29">
        <f>('50-54 Male Hdcp Finals'!D3:D3)</f>
        <v>0</v>
      </c>
      <c r="E20" s="29">
        <f>('50-54 Male Hdcp Finals'!E3:E3)</f>
        <v>0</v>
      </c>
      <c r="F20" s="29">
        <f>('50-54 Male Hdcp Finals'!F3:F3)</f>
        <v>0</v>
      </c>
      <c r="G20" s="29">
        <f>('50-54 Male Hdcp Finals'!G3:G3)</f>
        <v>0</v>
      </c>
      <c r="H20" s="29">
        <f>('50-54 Male Hdcp Finals'!H3:H3)</f>
        <v>0</v>
      </c>
      <c r="I20" s="29">
        <f>('50-54 Male Hdcp Finals'!I3:I3)</f>
        <v>0</v>
      </c>
      <c r="J20" s="29">
        <f>('50-54 Male Hdcp Finals'!J3:J3)</f>
        <v>0</v>
      </c>
      <c r="K20" s="44">
        <f>('50-54 Male Hdcp Finals'!N3:N3)</f>
        <v>504</v>
      </c>
      <c r="L20" s="44">
        <f>('50-54 Male Hdcp Finals'!O3:O3)</f>
        <v>0</v>
      </c>
    </row>
    <row r="21" spans="1:12" ht="15.6" customHeight="1" x14ac:dyDescent="0.25">
      <c r="A21" s="98" t="s">
        <v>10</v>
      </c>
      <c r="B21" s="32">
        <f>('50-54 Male Hdcp Finals'!B4:B4)</f>
        <v>0</v>
      </c>
      <c r="C21" s="32">
        <f>('50-54 Male Hdcp Finals'!C4:C4)</f>
        <v>0</v>
      </c>
      <c r="D21" s="32">
        <f>('50-54 Male Hdcp Finals'!D4:D4)</f>
        <v>0</v>
      </c>
      <c r="E21" s="32">
        <f>('50-54 Male Hdcp Finals'!E4:E4)</f>
        <v>0</v>
      </c>
      <c r="F21" s="32">
        <f>('50-54 Male Hdcp Finals'!F4:F4)</f>
        <v>0</v>
      </c>
      <c r="G21" s="32">
        <f>('50-54 Male Hdcp Finals'!G4:G4)</f>
        <v>0</v>
      </c>
      <c r="H21" s="32">
        <f>('50-54 Male Hdcp Finals'!H4:H4)</f>
        <v>0</v>
      </c>
      <c r="I21" s="32">
        <f>('50-54 Male Hdcp Finals'!I4:I4)</f>
        <v>0</v>
      </c>
      <c r="J21" s="32">
        <f>('50-54 Male Hdcp Finals'!J4:J4)</f>
        <v>0</v>
      </c>
      <c r="K21" s="266">
        <f>('50-54 Male Hdcp Finals'!N4:N4)</f>
        <v>504</v>
      </c>
      <c r="L21" s="266">
        <f>('50-54 Male Hdcp Finals'!O4:O4)</f>
        <v>0</v>
      </c>
    </row>
    <row r="22" spans="1:12" ht="15.95" customHeight="1" thickBot="1" x14ac:dyDescent="0.3">
      <c r="A22" s="99" t="s">
        <v>11</v>
      </c>
      <c r="B22" s="36">
        <f>('50-54 Male Hdcp Finals'!B5:B5)</f>
        <v>0</v>
      </c>
      <c r="C22" s="36">
        <f>('50-54 Male Hdcp Finals'!C5:C5)</f>
        <v>0</v>
      </c>
      <c r="D22" s="36">
        <f>('50-54 Male Hdcp Finals'!D5:D5)</f>
        <v>0</v>
      </c>
      <c r="E22" s="36">
        <f>('50-54 Male Hdcp Finals'!E5:E5)</f>
        <v>0</v>
      </c>
      <c r="F22" s="36">
        <f>('50-54 Male Hdcp Finals'!F5:F5)</f>
        <v>0</v>
      </c>
      <c r="G22" s="36">
        <f>('50-54 Male Hdcp Finals'!G5:G5)</f>
        <v>0</v>
      </c>
      <c r="H22" s="36">
        <f>('50-54 Male Hdcp Finals'!H5:H5)</f>
        <v>0</v>
      </c>
      <c r="I22" s="36">
        <f>('50-54 Male Hdcp Finals'!I5:I5)</f>
        <v>0</v>
      </c>
      <c r="J22" s="36">
        <f>('50-54 Male Hdcp Finals'!J5:J5)</f>
        <v>0</v>
      </c>
      <c r="K22" s="267">
        <f>('50-54 Male Hdcp Finals'!N5:N5)</f>
        <v>504</v>
      </c>
      <c r="L22" s="267">
        <f>('50-54 Male Hdcp Finals'!O5:O5)</f>
        <v>0</v>
      </c>
    </row>
    <row r="25" spans="1:12" ht="16.5" hidden="1" thickBot="1" x14ac:dyDescent="0.3">
      <c r="A25" s="413" t="s">
        <v>97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</row>
    <row r="26" spans="1:12" hidden="1" x14ac:dyDescent="0.25">
      <c r="A26" s="370" t="s">
        <v>12</v>
      </c>
      <c r="B26" s="18" t="s">
        <v>7</v>
      </c>
      <c r="C26" s="10" t="s">
        <v>6</v>
      </c>
      <c r="D26" s="401" t="s">
        <v>0</v>
      </c>
      <c r="E26" s="401" t="s">
        <v>4</v>
      </c>
      <c r="F26" s="10" t="s">
        <v>5</v>
      </c>
      <c r="G26" s="10" t="s">
        <v>5</v>
      </c>
      <c r="H26" s="10" t="s">
        <v>5</v>
      </c>
      <c r="I26" s="401" t="s">
        <v>2</v>
      </c>
      <c r="J26" s="5" t="s">
        <v>14</v>
      </c>
    </row>
    <row r="27" spans="1:12" ht="16.5" hidden="1" thickBot="1" x14ac:dyDescent="0.3">
      <c r="A27" s="392"/>
      <c r="B27" s="20" t="s">
        <v>16</v>
      </c>
      <c r="C27" s="21" t="s">
        <v>16</v>
      </c>
      <c r="D27" s="392"/>
      <c r="E27" s="392"/>
      <c r="F27" s="21">
        <v>1</v>
      </c>
      <c r="G27" s="21">
        <v>2</v>
      </c>
      <c r="H27" s="21">
        <v>3</v>
      </c>
      <c r="I27" s="392"/>
      <c r="J27" s="19" t="s">
        <v>2</v>
      </c>
    </row>
    <row r="28" spans="1:12" hidden="1" x14ac:dyDescent="0.25">
      <c r="A28" s="97" t="s">
        <v>9</v>
      </c>
      <c r="B28" s="29">
        <f>('21-34 Male Scratch Finals'!B3:B3)</f>
        <v>0</v>
      </c>
      <c r="C28" s="30">
        <f>('21-34 Male Scratch Finals'!C3:C3)</f>
        <v>0</v>
      </c>
      <c r="D28" s="30">
        <f>('21-34 Male Scratch Finals'!D3:D3)</f>
        <v>0</v>
      </c>
      <c r="E28" s="30">
        <f>('21-34 Male Scratch Finals'!E3:E3)</f>
        <v>0</v>
      </c>
      <c r="F28" s="30">
        <f>('21-34 Male Scratch Finals'!F3:F3)</f>
        <v>0</v>
      </c>
      <c r="G28" s="30">
        <f>('21-34 Male Scratch Finals'!G3:G3)</f>
        <v>0</v>
      </c>
      <c r="H28" s="30">
        <f>('21-34 Male Scratch Finals'!H3:H3)</f>
        <v>0</v>
      </c>
      <c r="I28" s="30">
        <f>('21-34 Male Scratch Finals'!I3:I3)</f>
        <v>0</v>
      </c>
      <c r="J28" s="45">
        <f>('21-34 Male Scratch Finals'!J3:J3)</f>
        <v>0</v>
      </c>
    </row>
    <row r="29" spans="1:12" hidden="1" x14ac:dyDescent="0.25">
      <c r="A29" s="98" t="s">
        <v>10</v>
      </c>
      <c r="B29" s="32">
        <f>('21-34 Male Scratch Finals'!B4:B4)</f>
        <v>0</v>
      </c>
      <c r="C29" s="33">
        <f>('21-34 Male Scratch Finals'!C4:C4)</f>
        <v>0</v>
      </c>
      <c r="D29" s="33">
        <f>('21-34 Male Scratch Finals'!D4:D4)</f>
        <v>0</v>
      </c>
      <c r="E29" s="33">
        <f>('21-34 Male Scratch Finals'!E4:E4)</f>
        <v>0</v>
      </c>
      <c r="F29" s="33">
        <f>('21-34 Male Scratch Finals'!F4:F4)</f>
        <v>0</v>
      </c>
      <c r="G29" s="33">
        <f>('21-34 Male Scratch Finals'!G4:G4)</f>
        <v>0</v>
      </c>
      <c r="H29" s="33">
        <f>('21-34 Male Scratch Finals'!H4:H4)</f>
        <v>0</v>
      </c>
      <c r="I29" s="33">
        <f>('21-34 Male Scratch Finals'!I4:I4)</f>
        <v>0</v>
      </c>
      <c r="J29" s="35">
        <f>('21-34 Male Scratch Finals'!J4:J4)</f>
        <v>0</v>
      </c>
    </row>
    <row r="30" spans="1:12" ht="16.5" hidden="1" thickBot="1" x14ac:dyDescent="0.3">
      <c r="A30" s="99" t="s">
        <v>11</v>
      </c>
      <c r="B30" s="36">
        <f>('21-34 Male Scratch Finals'!B5:B5)</f>
        <v>0</v>
      </c>
      <c r="C30" s="37">
        <f>('21-34 Male Scratch Finals'!C5:C5)</f>
        <v>0</v>
      </c>
      <c r="D30" s="37">
        <f>('21-34 Male Scratch Finals'!D5:D5)</f>
        <v>0</v>
      </c>
      <c r="E30" s="37">
        <f>('21-34 Male Scratch Finals'!E5:E5)</f>
        <v>0</v>
      </c>
      <c r="F30" s="37">
        <f>('21-34 Male Scratch Finals'!F5:F5)</f>
        <v>0</v>
      </c>
      <c r="G30" s="37">
        <f>('21-34 Male Scratch Finals'!G5:G5)</f>
        <v>0</v>
      </c>
      <c r="H30" s="37">
        <f>('21-34 Male Scratch Finals'!H5:H5)</f>
        <v>0</v>
      </c>
      <c r="I30" s="37">
        <f>('21-34 Male Scratch Finals'!I5:I5)</f>
        <v>0</v>
      </c>
      <c r="J30" s="38">
        <f>('21-34 Male Scratch Finals'!J5:J5)</f>
        <v>0</v>
      </c>
    </row>
    <row r="31" spans="1:12" hidden="1" x14ac:dyDescent="0.25"/>
    <row r="32" spans="1:12" hidden="1" x14ac:dyDescent="0.25"/>
    <row r="33" spans="1:12" ht="16.5" thickBot="1" x14ac:dyDescent="0.3">
      <c r="A33" s="413" t="s">
        <v>194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</row>
    <row r="34" spans="1:12" ht="15.75" customHeight="1" x14ac:dyDescent="0.25">
      <c r="A34" s="370" t="s">
        <v>12</v>
      </c>
      <c r="B34" s="18" t="s">
        <v>7</v>
      </c>
      <c r="C34" s="10" t="s">
        <v>6</v>
      </c>
      <c r="D34" s="401" t="s">
        <v>0</v>
      </c>
      <c r="E34" s="401" t="s">
        <v>4</v>
      </c>
      <c r="F34" s="401" t="s">
        <v>1</v>
      </c>
      <c r="G34" s="10" t="s">
        <v>5</v>
      </c>
      <c r="H34" s="10" t="s">
        <v>5</v>
      </c>
      <c r="I34" s="10" t="s">
        <v>5</v>
      </c>
      <c r="J34" s="401" t="s">
        <v>2</v>
      </c>
      <c r="K34" s="370" t="s">
        <v>8</v>
      </c>
      <c r="L34" s="5" t="s">
        <v>14</v>
      </c>
    </row>
    <row r="35" spans="1:12" ht="16.5" thickBot="1" x14ac:dyDescent="0.3">
      <c r="A35" s="392"/>
      <c r="B35" s="20" t="s">
        <v>16</v>
      </c>
      <c r="C35" s="21" t="s">
        <v>16</v>
      </c>
      <c r="D35" s="392"/>
      <c r="E35" s="392"/>
      <c r="F35" s="392"/>
      <c r="G35" s="21">
        <v>1</v>
      </c>
      <c r="H35" s="21">
        <v>2</v>
      </c>
      <c r="I35" s="21">
        <v>3</v>
      </c>
      <c r="J35" s="392"/>
      <c r="K35" s="392"/>
      <c r="L35" s="19" t="s">
        <v>2</v>
      </c>
    </row>
    <row r="36" spans="1:12" x14ac:dyDescent="0.25">
      <c r="A36" s="97" t="s">
        <v>9</v>
      </c>
      <c r="B36" s="29">
        <f>('55-59 Female Hdcp Finals'!B3:B3)</f>
        <v>0</v>
      </c>
      <c r="C36" s="29">
        <f>('55-59 Female Hdcp Finals'!C3:C3)</f>
        <v>0</v>
      </c>
      <c r="D36" s="29">
        <f>('55-59 Female Hdcp Finals'!D3:D3)</f>
        <v>0</v>
      </c>
      <c r="E36" s="29">
        <f>('55-59 Female Hdcp Finals'!E3:E3)</f>
        <v>0</v>
      </c>
      <c r="F36" s="29">
        <f>('55-59 Female Hdcp Finals'!F3:F3)</f>
        <v>0</v>
      </c>
      <c r="G36" s="29">
        <f>('55-59 Female Hdcp Finals'!G3:G3)</f>
        <v>0</v>
      </c>
      <c r="H36" s="29">
        <f>('55-59 Female Hdcp Finals'!H3:H3)</f>
        <v>0</v>
      </c>
      <c r="I36" s="29">
        <f>('55-59 Female Hdcp Finals'!I3:I3)</f>
        <v>0</v>
      </c>
      <c r="J36" s="29">
        <f>('55-59 Female Hdcp Finals'!J3:J3)</f>
        <v>0</v>
      </c>
      <c r="K36" s="44">
        <f>('55-59 Female Hdcp Finals'!N3:N3)</f>
        <v>504</v>
      </c>
      <c r="L36" s="44">
        <f>('55-59 Female Hdcp Finals'!O3:O3)</f>
        <v>0</v>
      </c>
    </row>
    <row r="37" spans="1:12" x14ac:dyDescent="0.25">
      <c r="A37" s="98" t="s">
        <v>10</v>
      </c>
      <c r="B37" s="32">
        <f>('55-59 Female Hdcp Finals'!B4:B4)</f>
        <v>0</v>
      </c>
      <c r="C37" s="32">
        <f>('55-59 Female Hdcp Finals'!C4:C4)</f>
        <v>0</v>
      </c>
      <c r="D37" s="32">
        <f>('55-59 Female Hdcp Finals'!D4:D4)</f>
        <v>0</v>
      </c>
      <c r="E37" s="32">
        <f>('55-59 Female Hdcp Finals'!E4:E4)</f>
        <v>0</v>
      </c>
      <c r="F37" s="32">
        <f>('55-59 Female Hdcp Finals'!F4:F4)</f>
        <v>0</v>
      </c>
      <c r="G37" s="32">
        <f>('55-59 Female Hdcp Finals'!G4:G4)</f>
        <v>0</v>
      </c>
      <c r="H37" s="32">
        <f>('55-59 Female Hdcp Finals'!H4:H4)</f>
        <v>0</v>
      </c>
      <c r="I37" s="32">
        <f>('55-59 Female Hdcp Finals'!I4:I4)</f>
        <v>0</v>
      </c>
      <c r="J37" s="32">
        <f>('55-59 Female Hdcp Finals'!J4:J4)</f>
        <v>0</v>
      </c>
      <c r="K37" s="266">
        <f>('55-59 Female Hdcp Finals'!N4:N4)</f>
        <v>504</v>
      </c>
      <c r="L37" s="266">
        <f>('55-59 Female Hdcp Finals'!O4:O4)</f>
        <v>0</v>
      </c>
    </row>
    <row r="38" spans="1:12" ht="16.5" thickBot="1" x14ac:dyDescent="0.3">
      <c r="A38" s="99" t="s">
        <v>11</v>
      </c>
      <c r="B38" s="36">
        <f>('55-59 Female Hdcp Finals'!B5:B5)</f>
        <v>0</v>
      </c>
      <c r="C38" s="36">
        <f>('55-59 Female Hdcp Finals'!C5:C5)</f>
        <v>0</v>
      </c>
      <c r="D38" s="36">
        <f>('55-59 Female Hdcp Finals'!D5:D5)</f>
        <v>0</v>
      </c>
      <c r="E38" s="36">
        <f>('55-59 Female Hdcp Finals'!E5:E5)</f>
        <v>0</v>
      </c>
      <c r="F38" s="36">
        <f>('55-59 Female Hdcp Finals'!F5:F5)</f>
        <v>0</v>
      </c>
      <c r="G38" s="36">
        <f>('55-59 Female Hdcp Finals'!G5:G5)</f>
        <v>0</v>
      </c>
      <c r="H38" s="36">
        <f>('55-59 Female Hdcp Finals'!H5:H5)</f>
        <v>0</v>
      </c>
      <c r="I38" s="36">
        <f>('55-59 Female Hdcp Finals'!I5:I5)</f>
        <v>0</v>
      </c>
      <c r="J38" s="36">
        <f>('55-59 Female Hdcp Finals'!J5:J5)</f>
        <v>0</v>
      </c>
      <c r="K38" s="267">
        <f>('55-59 Female Hdcp Finals'!N5:N5)</f>
        <v>0</v>
      </c>
      <c r="L38" s="267">
        <f>('55-59 Female Hdcp Finals'!O5:O5)</f>
        <v>0</v>
      </c>
    </row>
    <row r="41" spans="1:12" ht="16.5" hidden="1" thickBot="1" x14ac:dyDescent="0.3">
      <c r="A41" s="413" t="s">
        <v>98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</row>
    <row r="42" spans="1:12" hidden="1" x14ac:dyDescent="0.25">
      <c r="A42" s="370" t="s">
        <v>12</v>
      </c>
      <c r="B42" s="18" t="s">
        <v>7</v>
      </c>
      <c r="C42" s="10" t="s">
        <v>6</v>
      </c>
      <c r="D42" s="401" t="s">
        <v>0</v>
      </c>
      <c r="E42" s="401" t="s">
        <v>4</v>
      </c>
      <c r="F42" s="10" t="s">
        <v>5</v>
      </c>
      <c r="G42" s="10" t="s">
        <v>5</v>
      </c>
      <c r="H42" s="10" t="s">
        <v>5</v>
      </c>
      <c r="I42" s="401" t="s">
        <v>2</v>
      </c>
      <c r="J42" s="5" t="s">
        <v>14</v>
      </c>
    </row>
    <row r="43" spans="1:12" ht="16.5" hidden="1" thickBot="1" x14ac:dyDescent="0.3">
      <c r="A43" s="392"/>
      <c r="B43" s="20" t="s">
        <v>16</v>
      </c>
      <c r="C43" s="21" t="s">
        <v>16</v>
      </c>
      <c r="D43" s="392"/>
      <c r="E43" s="392"/>
      <c r="F43" s="21">
        <v>1</v>
      </c>
      <c r="G43" s="21">
        <v>2</v>
      </c>
      <c r="H43" s="21">
        <v>3</v>
      </c>
      <c r="I43" s="392"/>
      <c r="J43" s="19" t="s">
        <v>2</v>
      </c>
    </row>
    <row r="44" spans="1:12" hidden="1" x14ac:dyDescent="0.25">
      <c r="A44" s="97" t="s">
        <v>9</v>
      </c>
      <c r="B44" s="29">
        <f>('35-54 Female Scratch Finals'!B3:B3)</f>
        <v>0</v>
      </c>
      <c r="C44" s="30">
        <f>('35-54 Female Scratch Finals'!C3:C3)</f>
        <v>0</v>
      </c>
      <c r="D44" s="30">
        <f>('35-54 Female Scratch Finals'!D3:D3)</f>
        <v>0</v>
      </c>
      <c r="E44" s="30">
        <f>('35-54 Female Scratch Finals'!E3:E3)</f>
        <v>0</v>
      </c>
      <c r="F44" s="30">
        <f>('35-54 Female Scratch Finals'!F3:F3)</f>
        <v>0</v>
      </c>
      <c r="G44" s="30">
        <f>('35-54 Female Scratch Finals'!G3:G3)</f>
        <v>0</v>
      </c>
      <c r="H44" s="30">
        <f>('35-54 Female Scratch Finals'!H3:H3)</f>
        <v>0</v>
      </c>
      <c r="I44" s="30">
        <f>('35-54 Female Scratch Finals'!I3:I3)</f>
        <v>0</v>
      </c>
      <c r="J44" s="45">
        <f>('35-54 Female Scratch Finals'!J3:J3)</f>
        <v>0</v>
      </c>
    </row>
    <row r="45" spans="1:12" hidden="1" x14ac:dyDescent="0.25">
      <c r="A45" s="98" t="s">
        <v>10</v>
      </c>
      <c r="B45" s="32">
        <f>('35-54 Female Scratch Finals'!B4:B4)</f>
        <v>0</v>
      </c>
      <c r="C45" s="33">
        <f>('35-54 Female Scratch Finals'!C4:C4)</f>
        <v>0</v>
      </c>
      <c r="D45" s="33">
        <f>('35-54 Female Scratch Finals'!D4:D4)</f>
        <v>0</v>
      </c>
      <c r="E45" s="33">
        <f>('35-54 Female Scratch Finals'!E4:E4)</f>
        <v>0</v>
      </c>
      <c r="F45" s="33">
        <f>('35-54 Female Scratch Finals'!F4:F4)</f>
        <v>0</v>
      </c>
      <c r="G45" s="33">
        <f>('35-54 Female Scratch Finals'!G4:G4)</f>
        <v>0</v>
      </c>
      <c r="H45" s="33">
        <f>('35-54 Female Scratch Finals'!H4:H4)</f>
        <v>0</v>
      </c>
      <c r="I45" s="33">
        <f>('35-54 Female Scratch Finals'!I4:I4)</f>
        <v>0</v>
      </c>
      <c r="J45" s="35">
        <f>('35-54 Female Scratch Finals'!J4:J4)</f>
        <v>0</v>
      </c>
    </row>
    <row r="46" spans="1:12" ht="16.5" hidden="1" thickBot="1" x14ac:dyDescent="0.3">
      <c r="A46" s="99" t="s">
        <v>11</v>
      </c>
      <c r="B46" s="36">
        <f>('35-54 Female Scratch Finals'!B5:B5)</f>
        <v>0</v>
      </c>
      <c r="C46" s="37">
        <f>('35-54 Female Scratch Finals'!C5:C5)</f>
        <v>0</v>
      </c>
      <c r="D46" s="37">
        <f>('35-54 Female Scratch Finals'!D5:D5)</f>
        <v>0</v>
      </c>
      <c r="E46" s="37">
        <f>('35-54 Female Scratch Finals'!E5:E5)</f>
        <v>0</v>
      </c>
      <c r="F46" s="37">
        <f>('35-54 Female Scratch Finals'!F5:F5)</f>
        <v>0</v>
      </c>
      <c r="G46" s="37">
        <f>('35-54 Female Scratch Finals'!G5:G5)</f>
        <v>0</v>
      </c>
      <c r="H46" s="37">
        <f>('35-54 Female Scratch Finals'!H5:H5)</f>
        <v>0</v>
      </c>
      <c r="I46" s="37">
        <f>('35-54 Female Scratch Finals'!I5:I5)</f>
        <v>0</v>
      </c>
      <c r="J46" s="38">
        <f>('35-54 Female Scratch Finals'!J5:J5)</f>
        <v>0</v>
      </c>
    </row>
    <row r="47" spans="1:12" hidden="1" x14ac:dyDescent="0.25"/>
    <row r="48" spans="1:12" hidden="1" x14ac:dyDescent="0.25"/>
    <row r="49" spans="1:15" ht="16.5" thickBot="1" x14ac:dyDescent="0.3">
      <c r="A49" s="413" t="s">
        <v>195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</row>
    <row r="50" spans="1:15" ht="15.75" customHeight="1" x14ac:dyDescent="0.25">
      <c r="A50" s="370" t="s">
        <v>12</v>
      </c>
      <c r="B50" s="18" t="s">
        <v>7</v>
      </c>
      <c r="C50" s="10" t="s">
        <v>6</v>
      </c>
      <c r="D50" s="401" t="s">
        <v>0</v>
      </c>
      <c r="E50" s="401" t="s">
        <v>4</v>
      </c>
      <c r="F50" s="401" t="s">
        <v>1</v>
      </c>
      <c r="G50" s="10" t="s">
        <v>5</v>
      </c>
      <c r="H50" s="10" t="s">
        <v>5</v>
      </c>
      <c r="I50" s="10" t="s">
        <v>5</v>
      </c>
      <c r="J50" s="401" t="s">
        <v>2</v>
      </c>
      <c r="K50" s="370" t="s">
        <v>8</v>
      </c>
      <c r="L50" s="5" t="s">
        <v>14</v>
      </c>
    </row>
    <row r="51" spans="1:15" ht="16.5" thickBot="1" x14ac:dyDescent="0.3">
      <c r="A51" s="392"/>
      <c r="B51" s="20" t="s">
        <v>16</v>
      </c>
      <c r="C51" s="21" t="s">
        <v>16</v>
      </c>
      <c r="D51" s="407"/>
      <c r="E51" s="407"/>
      <c r="F51" s="407"/>
      <c r="G51" s="21">
        <v>1</v>
      </c>
      <c r="H51" s="21">
        <v>2</v>
      </c>
      <c r="I51" s="21">
        <v>3</v>
      </c>
      <c r="J51" s="407"/>
      <c r="K51" s="407"/>
      <c r="L51" s="19" t="s">
        <v>2</v>
      </c>
    </row>
    <row r="52" spans="1:15" x14ac:dyDescent="0.25">
      <c r="A52" s="29" t="s">
        <v>9</v>
      </c>
      <c r="B52" s="30" t="str">
        <f>('55-59 Male Hdcp Finals'!B3:B3)</f>
        <v>York</v>
      </c>
      <c r="C52" s="30" t="str">
        <f>('55-59 Male Hdcp Finals'!C3:C3)</f>
        <v>Bret</v>
      </c>
      <c r="D52" s="30">
        <f>('55-59 Male Hdcp Finals'!D3:D3)</f>
        <v>0</v>
      </c>
      <c r="E52" s="30">
        <f>('55-59 Male Hdcp Finals'!E3:E3)</f>
        <v>0</v>
      </c>
      <c r="F52" s="30">
        <f>('55-59 Male Hdcp Finals'!F3:F3)</f>
        <v>210</v>
      </c>
      <c r="G52" s="30">
        <f>('55-59 Male Hdcp Finals'!G3:G3)</f>
        <v>183</v>
      </c>
      <c r="H52" s="30">
        <f>('55-59 Male Hdcp Finals'!H3:H3)</f>
        <v>157</v>
      </c>
      <c r="I52" s="30">
        <f>('55-59 Male Hdcp Finals'!I3:I3)</f>
        <v>211</v>
      </c>
      <c r="J52" s="30">
        <f>('55-59 Male Hdcp Finals'!J3:J3)</f>
        <v>551</v>
      </c>
      <c r="K52" s="44">
        <f>('55-59 Male Hdcp Finals'!N3:N3)</f>
        <v>0</v>
      </c>
      <c r="L52" s="44">
        <f>('55-59 Male Hdcp Finals'!O3:O3)</f>
        <v>551</v>
      </c>
    </row>
    <row r="53" spans="1:15" x14ac:dyDescent="0.25">
      <c r="A53" s="320" t="s">
        <v>10</v>
      </c>
      <c r="B53" s="321" t="str">
        <f>('55-59 Male Hdcp Finals'!B4:B4)</f>
        <v>McHale</v>
      </c>
      <c r="C53" s="321" t="str">
        <f>('55-59 Male Hdcp Finals'!C4:C4)</f>
        <v>Mark</v>
      </c>
      <c r="D53" s="321">
        <f>('55-59 Male Hdcp Finals'!D4:D4)</f>
        <v>0</v>
      </c>
      <c r="E53" s="321">
        <f>('55-59 Male Hdcp Finals'!E4:E4)</f>
        <v>0</v>
      </c>
      <c r="F53" s="321">
        <f>('55-59 Male Hdcp Finals'!F4:F4)</f>
        <v>0</v>
      </c>
      <c r="G53" s="321">
        <f>('55-59 Male Hdcp Finals'!G4:G4)</f>
        <v>177</v>
      </c>
      <c r="H53" s="321">
        <f>('55-59 Male Hdcp Finals'!H4:H4)</f>
        <v>181</v>
      </c>
      <c r="I53" s="321">
        <f>('55-59 Male Hdcp Finals'!I4:I4)</f>
        <v>172</v>
      </c>
      <c r="J53" s="321">
        <f>('55-59 Male Hdcp Finals'!J4:J4)</f>
        <v>530</v>
      </c>
      <c r="K53" s="322">
        <f>('55-59 Male Hdcp Finals'!N4:N4)</f>
        <v>504</v>
      </c>
      <c r="L53" s="322">
        <f>('55-59 Male Hdcp Finals'!O4:O4)</f>
        <v>530</v>
      </c>
      <c r="M53" s="271">
        <f>('55-59 Male Hdcp Finals'!P4:P4)</f>
        <v>0</v>
      </c>
      <c r="N53" s="271">
        <f>('55-59 Male Hdcp Finals'!Q4:Q4)</f>
        <v>0</v>
      </c>
      <c r="O53" s="271">
        <f>('55-59 Male Hdcp Finals'!R4:R4)</f>
        <v>0</v>
      </c>
    </row>
    <row r="54" spans="1:15" x14ac:dyDescent="0.25">
      <c r="A54" s="269" t="s">
        <v>11</v>
      </c>
      <c r="B54" s="270" t="str">
        <f>('55-59 Male Hdcp Finals'!B5:B5)</f>
        <v>Antenucci</v>
      </c>
      <c r="C54" s="270" t="str">
        <f>('55-59 Male Hdcp Finals'!C5:C5)</f>
        <v>Joseph</v>
      </c>
      <c r="D54" s="270">
        <f>('55-59 Male Hdcp Finals'!D5:D5)</f>
        <v>0</v>
      </c>
      <c r="E54" s="270">
        <f>('55-59 Male Hdcp Finals'!E5:E5)</f>
        <v>0</v>
      </c>
      <c r="F54" s="270">
        <f>('55-59 Male Hdcp Finals'!F5:F5)</f>
        <v>0</v>
      </c>
      <c r="G54" s="270">
        <f>('55-59 Male Hdcp Finals'!G5:G5)</f>
        <v>190</v>
      </c>
      <c r="H54" s="270">
        <f>('55-59 Male Hdcp Finals'!H5:H5)</f>
        <v>140</v>
      </c>
      <c r="I54" s="270">
        <f>('55-59 Male Hdcp Finals'!I5:I5)</f>
        <v>167</v>
      </c>
      <c r="J54" s="270">
        <f>('55-59 Male Hdcp Finals'!J5:J5)</f>
        <v>0</v>
      </c>
      <c r="K54" s="272">
        <f>('55-59 Male Hdcp Finals'!N5:N5)</f>
        <v>0</v>
      </c>
      <c r="L54" s="272">
        <f>('55-59 Male Hdcp Finals'!O5:O5)</f>
        <v>497</v>
      </c>
    </row>
    <row r="56" spans="1:15" ht="16.5" thickBot="1" x14ac:dyDescent="0.3"/>
    <row r="57" spans="1:15" ht="16.5" hidden="1" thickBot="1" x14ac:dyDescent="0.3">
      <c r="A57" s="413" t="s">
        <v>99</v>
      </c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</row>
    <row r="58" spans="1:15" hidden="1" x14ac:dyDescent="0.25">
      <c r="A58" s="370" t="s">
        <v>12</v>
      </c>
      <c r="B58" s="18" t="s">
        <v>7</v>
      </c>
      <c r="C58" s="10" t="s">
        <v>6</v>
      </c>
      <c r="D58" s="401" t="s">
        <v>0</v>
      </c>
      <c r="E58" s="401" t="s">
        <v>4</v>
      </c>
      <c r="F58" s="10" t="s">
        <v>5</v>
      </c>
      <c r="G58" s="10" t="s">
        <v>5</v>
      </c>
      <c r="H58" s="10" t="s">
        <v>5</v>
      </c>
      <c r="I58" s="401" t="s">
        <v>2</v>
      </c>
      <c r="J58" s="5" t="s">
        <v>14</v>
      </c>
    </row>
    <row r="59" spans="1:15" ht="16.5" hidden="1" thickBot="1" x14ac:dyDescent="0.3">
      <c r="A59" s="392"/>
      <c r="B59" s="20" t="s">
        <v>16</v>
      </c>
      <c r="C59" s="21" t="s">
        <v>16</v>
      </c>
      <c r="D59" s="392"/>
      <c r="E59" s="392"/>
      <c r="F59" s="21">
        <v>1</v>
      </c>
      <c r="G59" s="21">
        <v>2</v>
      </c>
      <c r="H59" s="21">
        <v>3</v>
      </c>
      <c r="I59" s="392"/>
      <c r="J59" s="19" t="s">
        <v>2</v>
      </c>
    </row>
    <row r="60" spans="1:15" hidden="1" x14ac:dyDescent="0.25">
      <c r="A60" s="97" t="s">
        <v>9</v>
      </c>
      <c r="B60" s="29">
        <f>('35-54 Male Scratch Finals'!B3:B3)</f>
        <v>0</v>
      </c>
      <c r="C60" s="29">
        <f>('35-54 Male Scratch Finals'!C3:C3)</f>
        <v>0</v>
      </c>
      <c r="D60" s="29">
        <f>('35-54 Male Scratch Finals'!D3:D3)</f>
        <v>0</v>
      </c>
      <c r="E60" s="29">
        <f>('35-54 Male Scratch Finals'!E3:E3)</f>
        <v>0</v>
      </c>
      <c r="F60" s="29">
        <f>('35-54 Male Scratch Finals'!F3:F3)</f>
        <v>0</v>
      </c>
      <c r="G60" s="29">
        <f>('35-54 Male Scratch Finals'!G3:G3)</f>
        <v>0</v>
      </c>
      <c r="H60" s="29">
        <f>('35-54 Male Scratch Finals'!H3:H3)</f>
        <v>0</v>
      </c>
      <c r="I60" s="29">
        <f>('35-54 Male Scratch Finals'!I3:I3)</f>
        <v>0</v>
      </c>
      <c r="J60" s="29">
        <f>('35-54 Male Scratch Finals'!J3:J3)</f>
        <v>0</v>
      </c>
    </row>
    <row r="61" spans="1:15" hidden="1" x14ac:dyDescent="0.25">
      <c r="A61" s="98" t="s">
        <v>10</v>
      </c>
      <c r="B61" s="32">
        <f>('35-54 Male Scratch Finals'!B4:B4)</f>
        <v>0</v>
      </c>
      <c r="C61" s="32">
        <f>('35-54 Male Scratch Finals'!C4:C4)</f>
        <v>0</v>
      </c>
      <c r="D61" s="32">
        <f>('35-54 Male Scratch Finals'!D4:D4)</f>
        <v>0</v>
      </c>
      <c r="E61" s="32">
        <f>('35-54 Male Scratch Finals'!E4:E4)</f>
        <v>0</v>
      </c>
      <c r="F61" s="32">
        <f>('35-54 Male Scratch Finals'!F4:F4)</f>
        <v>0</v>
      </c>
      <c r="G61" s="32">
        <f>('35-54 Male Scratch Finals'!G4:G4)</f>
        <v>0</v>
      </c>
      <c r="H61" s="32">
        <f>('35-54 Male Scratch Finals'!H4:H4)</f>
        <v>0</v>
      </c>
      <c r="I61" s="32">
        <f>('35-54 Male Scratch Finals'!I4:I4)</f>
        <v>0</v>
      </c>
      <c r="J61" s="32">
        <f>('35-54 Male Scratch Finals'!J4:J4)</f>
        <v>0</v>
      </c>
    </row>
    <row r="62" spans="1:15" ht="16.5" hidden="1" thickBot="1" x14ac:dyDescent="0.3">
      <c r="A62" s="99" t="s">
        <v>11</v>
      </c>
      <c r="B62" s="281">
        <f>('35-54 Male Scratch Finals'!B5:B5)</f>
        <v>0</v>
      </c>
      <c r="C62" s="281">
        <f>('35-54 Male Scratch Finals'!C5:C5)</f>
        <v>0</v>
      </c>
      <c r="D62" s="281" t="s">
        <v>113</v>
      </c>
      <c r="E62" s="281">
        <f>('35-54 Male Scratch Finals'!E5:E5)</f>
        <v>0</v>
      </c>
      <c r="F62" s="281">
        <f>('35-54 Male Scratch Finals'!F5:F5)</f>
        <v>0</v>
      </c>
      <c r="G62" s="281">
        <f>('35-54 Male Scratch Finals'!G5:G5)</f>
        <v>0</v>
      </c>
      <c r="H62" s="281">
        <f>('35-54 Male Scratch Finals'!H5:H5)</f>
        <v>0</v>
      </c>
      <c r="I62" s="281">
        <f>('35-54 Male Scratch Finals'!I5:I5)</f>
        <v>0</v>
      </c>
      <c r="J62" s="281">
        <f>('35-54 Male Scratch Finals'!J5:J5)</f>
        <v>0</v>
      </c>
    </row>
    <row r="63" spans="1:15" hidden="1" x14ac:dyDescent="0.25"/>
    <row r="64" spans="1:15" hidden="1" x14ac:dyDescent="0.25"/>
    <row r="65" spans="1:15" ht="16.5" hidden="1" thickBot="1" x14ac:dyDescent="0.3">
      <c r="A65" s="413"/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</row>
    <row r="66" spans="1:15" ht="15.75" customHeight="1" thickBot="1" x14ac:dyDescent="0.3">
      <c r="A66" s="413" t="s">
        <v>196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268"/>
      <c r="N66" s="370"/>
      <c r="O66" s="5"/>
    </row>
    <row r="67" spans="1:15" ht="16.5" thickBot="1" x14ac:dyDescent="0.3">
      <c r="A67" s="309" t="s">
        <v>12</v>
      </c>
      <c r="B67" s="18" t="s">
        <v>7</v>
      </c>
      <c r="C67" s="10" t="s">
        <v>6</v>
      </c>
      <c r="D67" s="311" t="s">
        <v>0</v>
      </c>
      <c r="E67" s="311" t="s">
        <v>4</v>
      </c>
      <c r="F67" s="311" t="s">
        <v>1</v>
      </c>
      <c r="G67" s="10" t="s">
        <v>5</v>
      </c>
      <c r="H67" s="10" t="s">
        <v>5</v>
      </c>
      <c r="I67" s="10" t="s">
        <v>5</v>
      </c>
      <c r="J67" s="311" t="s">
        <v>2</v>
      </c>
      <c r="K67" s="309" t="s">
        <v>8</v>
      </c>
      <c r="L67" s="5" t="s">
        <v>14</v>
      </c>
      <c r="M67" s="262"/>
      <c r="N67" s="392"/>
      <c r="O67" s="19"/>
    </row>
    <row r="68" spans="1:15" ht="16.5" thickBot="1" x14ac:dyDescent="0.3">
      <c r="A68" s="310"/>
      <c r="B68" s="20" t="s">
        <v>16</v>
      </c>
      <c r="C68" s="21" t="s">
        <v>16</v>
      </c>
      <c r="D68" s="310"/>
      <c r="E68" s="310"/>
      <c r="F68" s="310"/>
      <c r="G68" s="21">
        <v>1</v>
      </c>
      <c r="H68" s="21">
        <v>2</v>
      </c>
      <c r="I68" s="21">
        <v>3</v>
      </c>
      <c r="J68" s="310"/>
      <c r="K68" s="310"/>
      <c r="L68" s="19" t="s">
        <v>2</v>
      </c>
      <c r="M68" s="30"/>
      <c r="N68" s="30"/>
      <c r="O68" s="30"/>
    </row>
    <row r="69" spans="1:15" x14ac:dyDescent="0.25">
      <c r="A69" s="97" t="s">
        <v>9</v>
      </c>
      <c r="B69" s="29" t="str">
        <f>('60-64 Female Hdcp Finals'!B3:B3)</f>
        <v>Williams</v>
      </c>
      <c r="C69" s="29" t="str">
        <f>('60-64 Female Hdcp Finals'!C3:C3)</f>
        <v>Beverly</v>
      </c>
      <c r="D69" s="29">
        <f>('60-64 Female Hdcp Finals'!D3:D3)</f>
        <v>0</v>
      </c>
      <c r="E69" s="29">
        <f>('60-64 Female Hdcp Finals'!E3:E3)</f>
        <v>0</v>
      </c>
      <c r="F69" s="29">
        <f>('60-64 Female Hdcp Finals'!F3:F3)</f>
        <v>0</v>
      </c>
      <c r="G69" s="29">
        <f>('60-64 Female Hdcp Finals'!G3:G3)</f>
        <v>213</v>
      </c>
      <c r="H69" s="29">
        <f>('60-64 Female Hdcp Finals'!H3:H3)</f>
        <v>156</v>
      </c>
      <c r="I69" s="29">
        <f>('60-64 Female Hdcp Finals'!I3:I3)</f>
        <v>138</v>
      </c>
      <c r="J69" s="29">
        <f>('60-64 Female Hdcp Finals'!J4:J4)</f>
        <v>372</v>
      </c>
      <c r="K69" s="44">
        <f>('60-64 Female Hdcp Finals'!N4:N4)</f>
        <v>504</v>
      </c>
      <c r="L69" s="44">
        <f>('60-64 Female Hdcp Finals'!O3:O3)</f>
        <v>507</v>
      </c>
      <c r="M69" s="33"/>
      <c r="N69" s="33"/>
      <c r="O69" s="33"/>
    </row>
    <row r="70" spans="1:15" ht="16.5" thickBot="1" x14ac:dyDescent="0.3">
      <c r="A70" s="98" t="s">
        <v>10</v>
      </c>
      <c r="B70" s="32" t="str">
        <f>('60-64 Female Hdcp Finals'!B4:B4)</f>
        <v>Whitney</v>
      </c>
      <c r="C70" s="32" t="str">
        <f>('60-64 Female Hdcp Finals'!C4:C4)</f>
        <v>Jennifer</v>
      </c>
      <c r="D70" s="32">
        <f>('60-64 Female Hdcp Finals'!D4:D4)</f>
        <v>0</v>
      </c>
      <c r="E70" s="32">
        <f>('60-64 Female Hdcp Finals'!E4:E4)</f>
        <v>0</v>
      </c>
      <c r="F70" s="32">
        <f>('60-64 Female Hdcp Finals'!F4:F4)</f>
        <v>0</v>
      </c>
      <c r="G70" s="32">
        <f>('60-64 Female Hdcp Finals'!G4:G4)</f>
        <v>107</v>
      </c>
      <c r="H70" s="32">
        <f>('60-64 Female Hdcp Finals'!H4:H4)</f>
        <v>128</v>
      </c>
      <c r="I70" s="32">
        <f>('60-64 Female Hdcp Finals'!I4:I4)</f>
        <v>137</v>
      </c>
      <c r="J70" s="32">
        <f>('60-64 Female Hdcp Finals'!J5:J5)</f>
        <v>0</v>
      </c>
      <c r="K70" s="266">
        <f>('60-64 Female Hdcp Finals'!N5:N5)</f>
        <v>0</v>
      </c>
      <c r="L70" s="266">
        <f>('60-64 Female Hdcp Finals'!O4:O4)</f>
        <v>372</v>
      </c>
      <c r="M70" s="37"/>
      <c r="N70" s="37"/>
      <c r="O70" s="37"/>
    </row>
    <row r="71" spans="1:15" ht="16.5" thickBot="1" x14ac:dyDescent="0.3">
      <c r="A71" s="99" t="s">
        <v>11</v>
      </c>
      <c r="B71" s="36">
        <f>('60-64 Female Hdcp Finals'!B5:B5)</f>
        <v>0</v>
      </c>
      <c r="C71" s="36">
        <f>('60-64 Female Hdcp Finals'!C5:C5)</f>
        <v>0</v>
      </c>
      <c r="D71" s="36">
        <f>('60-64 Female Hdcp Finals'!D5:D5)</f>
        <v>0</v>
      </c>
      <c r="E71" s="36">
        <f>('60-64 Female Hdcp Finals'!E5:E5)</f>
        <v>0</v>
      </c>
      <c r="F71" s="36">
        <f>('60-64 Female Hdcp Finals'!F5:F5)</f>
        <v>0</v>
      </c>
      <c r="G71" s="36">
        <f>('60-64 Female Hdcp Finals'!G5:G5)</f>
        <v>0</v>
      </c>
      <c r="H71" s="36">
        <f>('60-64 Female Hdcp Finals'!H5:H5)</f>
        <v>0</v>
      </c>
      <c r="I71" s="36">
        <f>('60-64 Female Hdcp Finals'!I5:I5)</f>
        <v>0</v>
      </c>
      <c r="J71" s="36">
        <f>('60-64 Female Hdcp Finals'!J6:J6)</f>
        <v>0</v>
      </c>
      <c r="K71" s="267">
        <f>('60-64 Female Hdcp Finals'!N6:N6)</f>
        <v>0</v>
      </c>
      <c r="L71" s="267">
        <f>('60-64 Female Hdcp Finals'!O5:O5)</f>
        <v>0</v>
      </c>
    </row>
    <row r="74" spans="1:15" ht="16.5" hidden="1" thickBot="1" x14ac:dyDescent="0.3">
      <c r="A74" s="313" t="s">
        <v>100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</row>
    <row r="75" spans="1:15" hidden="1" x14ac:dyDescent="0.25">
      <c r="A75" s="309" t="s">
        <v>12</v>
      </c>
      <c r="B75" s="18" t="s">
        <v>7</v>
      </c>
      <c r="C75" s="10" t="s">
        <v>6</v>
      </c>
      <c r="D75" s="311" t="s">
        <v>0</v>
      </c>
      <c r="E75" s="311" t="s">
        <v>4</v>
      </c>
      <c r="F75" s="10" t="s">
        <v>5</v>
      </c>
      <c r="G75" s="10" t="s">
        <v>5</v>
      </c>
      <c r="H75" s="10" t="s">
        <v>5</v>
      </c>
      <c r="I75" s="311" t="s">
        <v>2</v>
      </c>
      <c r="J75" s="5" t="s">
        <v>14</v>
      </c>
    </row>
    <row r="76" spans="1:15" ht="16.5" hidden="1" thickBot="1" x14ac:dyDescent="0.3">
      <c r="A76" s="312"/>
      <c r="B76" s="20" t="s">
        <v>16</v>
      </c>
      <c r="C76" s="21" t="s">
        <v>16</v>
      </c>
      <c r="D76" s="315"/>
      <c r="E76" s="315"/>
      <c r="F76" s="21">
        <v>1</v>
      </c>
      <c r="G76" s="21">
        <v>2</v>
      </c>
      <c r="H76" s="21">
        <v>3</v>
      </c>
      <c r="I76" s="315"/>
      <c r="J76" s="19" t="s">
        <v>2</v>
      </c>
    </row>
    <row r="77" spans="1:15" hidden="1" x14ac:dyDescent="0.25">
      <c r="A77" s="97" t="s">
        <v>9</v>
      </c>
      <c r="B77" s="29">
        <f>('55over Female Scratch Finals'!B4:B4)</f>
        <v>0</v>
      </c>
      <c r="C77" s="30">
        <f>('55over Female Scratch Finals'!C4:C4)</f>
        <v>0</v>
      </c>
      <c r="D77" s="30">
        <f>('55over Female Scratch Finals'!D4:D4)</f>
        <v>0</v>
      </c>
      <c r="E77" s="30">
        <f>('55over Female Scratch Finals'!E4:E4)</f>
        <v>0</v>
      </c>
      <c r="F77" s="30">
        <f>('55over Female Scratch Finals'!F4:F4)</f>
        <v>0</v>
      </c>
      <c r="G77" s="30">
        <f>('55over Female Scratch Finals'!G4:G4)</f>
        <v>0</v>
      </c>
      <c r="H77" s="30">
        <f>('55over Female Scratch Finals'!H4:H4)</f>
        <v>0</v>
      </c>
      <c r="I77" s="30">
        <f>('55over Female Scratch Finals'!I4:I4)</f>
        <v>0</v>
      </c>
      <c r="J77" s="45">
        <f>('55over Female Scratch Finals'!J4:J4)</f>
        <v>0</v>
      </c>
    </row>
    <row r="78" spans="1:15" hidden="1" x14ac:dyDescent="0.25">
      <c r="A78" s="98" t="s">
        <v>10</v>
      </c>
      <c r="B78" s="32">
        <f>('55over Female Scratch Finals'!B5:B5)</f>
        <v>0</v>
      </c>
      <c r="C78" s="33">
        <f>('55over Female Scratch Finals'!C5:C5)</f>
        <v>0</v>
      </c>
      <c r="D78" s="33">
        <f>('55over Female Scratch Finals'!D5:D5)</f>
        <v>0</v>
      </c>
      <c r="E78" s="33">
        <f>('55over Female Scratch Finals'!E5:E5)</f>
        <v>0</v>
      </c>
      <c r="F78" s="33">
        <f>('55over Female Scratch Finals'!F5:F5)</f>
        <v>0</v>
      </c>
      <c r="G78" s="33">
        <f>('55over Female Scratch Finals'!G5:G5)</f>
        <v>0</v>
      </c>
      <c r="H78" s="33">
        <f>('55over Female Scratch Finals'!H5:H5)</f>
        <v>0</v>
      </c>
      <c r="I78" s="33">
        <f>('55over Female Scratch Finals'!I5:I5)</f>
        <v>0</v>
      </c>
      <c r="J78" s="35">
        <f>('55over Female Scratch Finals'!J5:J5)</f>
        <v>0</v>
      </c>
    </row>
    <row r="79" spans="1:15" ht="16.5" hidden="1" thickBot="1" x14ac:dyDescent="0.3">
      <c r="A79" s="99" t="s">
        <v>11</v>
      </c>
      <c r="B79" s="281">
        <f>('55over Female Scratch Finals'!B6:B6)</f>
        <v>0</v>
      </c>
      <c r="C79" s="281">
        <f>('55over Female Scratch Finals'!C6:C6)</f>
        <v>0</v>
      </c>
      <c r="D79" s="281">
        <f>('55over Female Scratch Finals'!D6:D6)</f>
        <v>0</v>
      </c>
      <c r="E79" s="281">
        <f>('55over Female Scratch Finals'!E6:E6)</f>
        <v>0</v>
      </c>
      <c r="F79" s="281">
        <f>('55over Female Scratch Finals'!F6:F6)</f>
        <v>0</v>
      </c>
      <c r="G79" s="281">
        <f>('55over Female Scratch Finals'!G6:G6)</f>
        <v>0</v>
      </c>
      <c r="H79" s="281">
        <f>('55over Female Scratch Finals'!H6:H6)</f>
        <v>0</v>
      </c>
      <c r="I79" s="281">
        <f>('55over Female Scratch Finals'!I6:I6)</f>
        <v>0</v>
      </c>
      <c r="J79" s="281">
        <f>('55over Female Scratch Finals'!J6:J6)</f>
        <v>0</v>
      </c>
    </row>
    <row r="80" spans="1:15" hidden="1" x14ac:dyDescent="0.25"/>
    <row r="81" spans="1:15" hidden="1" x14ac:dyDescent="0.25"/>
    <row r="82" spans="1:15" ht="15.75" customHeight="1" thickBot="1" x14ac:dyDescent="0.3">
      <c r="A82" s="419" t="s">
        <v>197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</row>
    <row r="83" spans="1:15" x14ac:dyDescent="0.25">
      <c r="A83" s="309" t="s">
        <v>12</v>
      </c>
      <c r="B83" s="18" t="s">
        <v>7</v>
      </c>
      <c r="C83" s="10" t="s">
        <v>6</v>
      </c>
      <c r="D83" s="311" t="s">
        <v>0</v>
      </c>
      <c r="E83" s="311" t="s">
        <v>4</v>
      </c>
      <c r="F83" s="311" t="s">
        <v>1</v>
      </c>
      <c r="G83" s="10" t="s">
        <v>5</v>
      </c>
      <c r="H83" s="10" t="s">
        <v>5</v>
      </c>
      <c r="I83" s="10" t="s">
        <v>5</v>
      </c>
      <c r="J83" s="311" t="s">
        <v>2</v>
      </c>
      <c r="K83" s="309" t="s">
        <v>8</v>
      </c>
      <c r="L83" s="5" t="s">
        <v>14</v>
      </c>
    </row>
    <row r="84" spans="1:15" ht="16.5" thickBot="1" x14ac:dyDescent="0.3">
      <c r="A84" s="312"/>
      <c r="B84" s="20" t="s">
        <v>16</v>
      </c>
      <c r="C84" s="21" t="s">
        <v>16</v>
      </c>
      <c r="D84" s="315"/>
      <c r="E84" s="315"/>
      <c r="F84" s="315"/>
      <c r="G84" s="21">
        <v>1</v>
      </c>
      <c r="H84" s="21">
        <v>2</v>
      </c>
      <c r="I84" s="21">
        <v>3</v>
      </c>
      <c r="J84" s="315"/>
      <c r="K84" s="312"/>
      <c r="L84" s="19" t="s">
        <v>2</v>
      </c>
    </row>
    <row r="85" spans="1:15" x14ac:dyDescent="0.25">
      <c r="A85" s="170" t="s">
        <v>9</v>
      </c>
      <c r="B85" s="29" t="str">
        <f>('60-64 Male Hdcp Finals'!B3:B3)</f>
        <v>Miller</v>
      </c>
      <c r="C85" s="29" t="str">
        <f>('60-64 Male Hdcp Finals'!C3:C3)</f>
        <v>Robert</v>
      </c>
      <c r="D85" s="29">
        <f>('60-64 Male Hdcp Finals'!D3:D3)</f>
        <v>0</v>
      </c>
      <c r="E85" s="29">
        <f>('60-64 Male Hdcp Finals'!E3:E3)</f>
        <v>0</v>
      </c>
      <c r="F85" s="29">
        <f>('60-64 Male Hdcp Finals'!F3:F3)</f>
        <v>0</v>
      </c>
      <c r="G85" s="29">
        <f>('60-64 Male Hdcp Finals'!G3:G3)</f>
        <v>183</v>
      </c>
      <c r="H85" s="29">
        <f>('60-64 Male Hdcp Finals'!H3:H3)</f>
        <v>182</v>
      </c>
      <c r="I85" s="29">
        <f>('60-64 Male Hdcp Finals'!I3:I3)</f>
        <v>206</v>
      </c>
      <c r="J85" s="29">
        <f>('60-64 Male Hdcp Finals'!J4:J4)</f>
        <v>556</v>
      </c>
      <c r="K85" s="44">
        <f>('60-64 Male Hdcp Finals'!N4:N4)</f>
        <v>504</v>
      </c>
      <c r="L85" s="44">
        <f>('60-64 Male Hdcp Finals'!O3:O3)</f>
        <v>571</v>
      </c>
      <c r="M85" s="44">
        <f>('60-64 Male Hdcp Finals'!P4:P4)</f>
        <v>0</v>
      </c>
      <c r="N85" s="44">
        <f>('60-64 Male Hdcp Finals'!Q4:Q4)</f>
        <v>0</v>
      </c>
      <c r="O85" s="44">
        <f>('60-64 Male Hdcp Finals'!R4:R4)</f>
        <v>0</v>
      </c>
    </row>
    <row r="86" spans="1:15" x14ac:dyDescent="0.25">
      <c r="A86" s="171" t="s">
        <v>10</v>
      </c>
      <c r="B86" s="32" t="str">
        <f>('60-64 Male Hdcp Finals'!B4:B4)</f>
        <v>Ferrier</v>
      </c>
      <c r="C86" s="32" t="str">
        <f>('60-64 Male Hdcp Finals'!C4:C4)</f>
        <v>Richard</v>
      </c>
      <c r="D86" s="32">
        <f>('60-64 Male Hdcp Finals'!D4:D4)</f>
        <v>0</v>
      </c>
      <c r="E86" s="32">
        <f>('60-64 Male Hdcp Finals'!E4:E4)</f>
        <v>0</v>
      </c>
      <c r="F86" s="32">
        <f>('60-64 Male Hdcp Finals'!F4:F4)</f>
        <v>0</v>
      </c>
      <c r="G86" s="32">
        <f>('60-64 Male Hdcp Finals'!G4:G4)</f>
        <v>157</v>
      </c>
      <c r="H86" s="32">
        <f>('60-64 Male Hdcp Finals'!H4:H4)</f>
        <v>194</v>
      </c>
      <c r="I86" s="32">
        <f>('60-64 Male Hdcp Finals'!I4:I4)</f>
        <v>205</v>
      </c>
      <c r="J86" s="32">
        <f>('60-64 Male Hdcp Finals'!J5:J5)</f>
        <v>525</v>
      </c>
      <c r="K86" s="266">
        <f>('60-64 Male Hdcp Finals'!N5:N5)</f>
        <v>0</v>
      </c>
      <c r="L86" s="266">
        <f>('60-64 Male Hdcp Finals'!O4:O4)</f>
        <v>556</v>
      </c>
      <c r="M86" s="266">
        <f>('60-64 Male Hdcp Finals'!P5:P5)</f>
        <v>0</v>
      </c>
      <c r="N86" s="266">
        <f>('60-64 Male Hdcp Finals'!Q5:Q5)</f>
        <v>0</v>
      </c>
      <c r="O86" s="266">
        <f>('60-64 Male Hdcp Finals'!R5:R5)</f>
        <v>0</v>
      </c>
    </row>
    <row r="87" spans="1:15" ht="16.5" thickBot="1" x14ac:dyDescent="0.3">
      <c r="A87" s="172" t="s">
        <v>11</v>
      </c>
      <c r="B87" s="36" t="str">
        <f>('60-64 Male Hdcp Finals'!B5:B5)</f>
        <v>Harvey Sr.</v>
      </c>
      <c r="C87" s="36" t="str">
        <f>('60-64 Male Hdcp Finals'!C5:C5)</f>
        <v>Roger</v>
      </c>
      <c r="D87" s="36">
        <f>('60-64 Male Hdcp Finals'!D5:D5)</f>
        <v>0</v>
      </c>
      <c r="E87" s="36">
        <f>('60-64 Male Hdcp Finals'!E5:E5)</f>
        <v>0</v>
      </c>
      <c r="F87" s="36">
        <f>('60-64 Male Hdcp Finals'!F5:F5)</f>
        <v>210</v>
      </c>
      <c r="G87" s="36">
        <f>('60-64 Male Hdcp Finals'!G5:G5)</f>
        <v>149</v>
      </c>
      <c r="H87" s="36">
        <f>('60-64 Male Hdcp Finals'!H5:H5)</f>
        <v>183</v>
      </c>
      <c r="I87" s="36">
        <f>('60-64 Male Hdcp Finals'!I5:I5)</f>
        <v>193</v>
      </c>
      <c r="J87" s="36">
        <f>('60-64 Male Hdcp Finals'!J6:J6)</f>
        <v>524</v>
      </c>
      <c r="K87" s="267">
        <f>('60-64 Male Hdcp Finals'!N6:N6)</f>
        <v>0</v>
      </c>
      <c r="L87" s="267">
        <f>('60-64 Male Hdcp Finals'!O5:O5)</f>
        <v>525</v>
      </c>
      <c r="M87" s="267">
        <f>('60-64 Male Hdcp Finals'!P6:P6)</f>
        <v>0</v>
      </c>
      <c r="N87" s="267">
        <f>('60-64 Male Hdcp Finals'!Q6:Q6)</f>
        <v>0</v>
      </c>
      <c r="O87" s="267">
        <f>('60-64 Male Hdcp Finals'!R6:R6)</f>
        <v>0</v>
      </c>
    </row>
    <row r="90" spans="1:15" ht="16.5" hidden="1" thickBot="1" x14ac:dyDescent="0.3">
      <c r="A90" s="419" t="s">
        <v>101</v>
      </c>
      <c r="B90" s="419"/>
      <c r="C90" s="419"/>
      <c r="D90" s="419"/>
      <c r="E90" s="419"/>
      <c r="F90" s="419"/>
      <c r="G90" s="419"/>
      <c r="H90" s="419"/>
      <c r="I90" s="419"/>
      <c r="J90" s="419"/>
      <c r="K90" s="313"/>
      <c r="L90" s="313"/>
    </row>
    <row r="91" spans="1:15" hidden="1" x14ac:dyDescent="0.25">
      <c r="A91" s="309" t="s">
        <v>12</v>
      </c>
      <c r="B91" s="18" t="s">
        <v>7</v>
      </c>
      <c r="C91" s="10" t="s">
        <v>6</v>
      </c>
      <c r="D91" s="311" t="s">
        <v>0</v>
      </c>
      <c r="E91" s="311" t="s">
        <v>4</v>
      </c>
      <c r="F91" s="10" t="s">
        <v>5</v>
      </c>
      <c r="G91" s="10" t="s">
        <v>5</v>
      </c>
      <c r="H91" s="10" t="s">
        <v>5</v>
      </c>
      <c r="I91" s="311" t="s">
        <v>2</v>
      </c>
      <c r="J91" s="5" t="s">
        <v>14</v>
      </c>
    </row>
    <row r="92" spans="1:15" ht="16.5" hidden="1" thickBot="1" x14ac:dyDescent="0.3">
      <c r="A92" s="312"/>
      <c r="B92" s="20" t="s">
        <v>16</v>
      </c>
      <c r="C92" s="21" t="s">
        <v>16</v>
      </c>
      <c r="D92" s="315"/>
      <c r="E92" s="315"/>
      <c r="F92" s="21">
        <v>1</v>
      </c>
      <c r="G92" s="21">
        <v>2</v>
      </c>
      <c r="H92" s="21">
        <v>3</v>
      </c>
      <c r="I92" s="315"/>
      <c r="J92" s="19" t="s">
        <v>2</v>
      </c>
    </row>
    <row r="93" spans="1:15" ht="16.5" hidden="1" thickBot="1" x14ac:dyDescent="0.3">
      <c r="A93" s="170" t="s">
        <v>9</v>
      </c>
      <c r="B93" s="29">
        <f>('55over Male Scratch Finals'!B28:B28)</f>
        <v>0</v>
      </c>
      <c r="C93" s="29">
        <f>('55over Male Scratch Finals'!C28:C28)</f>
        <v>0</v>
      </c>
      <c r="D93" s="29">
        <f>('55over Male Scratch Finals'!D28:D28)</f>
        <v>0</v>
      </c>
      <c r="E93" s="29">
        <f>('55over Male Scratch Finals'!E28:E28)</f>
        <v>0</v>
      </c>
      <c r="F93" s="29">
        <f>('55over Male Scratch Finals'!F28:F28)</f>
        <v>0</v>
      </c>
      <c r="G93" s="29">
        <f>('55over Male Scratch Finals'!G28:G28)</f>
        <v>0</v>
      </c>
      <c r="H93" s="29">
        <f>('55over Male Scratch Finals'!H28:H28)</f>
        <v>0</v>
      </c>
      <c r="I93" s="29">
        <f>('55over Male Scratch Finals'!I28:I28)</f>
        <v>0</v>
      </c>
      <c r="J93" s="29">
        <f>('55over Male Scratch Finals'!J28:J28)</f>
        <v>0</v>
      </c>
    </row>
    <row r="94" spans="1:15" s="1" customFormat="1" ht="16.5" hidden="1" thickBot="1" x14ac:dyDescent="0.3">
      <c r="A94" s="263" t="s">
        <v>10</v>
      </c>
      <c r="B94" s="264">
        <f>('55over Male Scratch Finals'!B29:B29)</f>
        <v>0</v>
      </c>
      <c r="C94" s="264">
        <f>('55over Male Scratch Finals'!C29:C29)</f>
        <v>0</v>
      </c>
      <c r="D94" s="264">
        <f>('55over Male Scratch Finals'!D29:D29)</f>
        <v>0</v>
      </c>
      <c r="E94" s="264">
        <f>('55over Male Scratch Finals'!E29:E29)</f>
        <v>0</v>
      </c>
      <c r="F94" s="264">
        <f>('55over Male Scratch Finals'!F29:F29)</f>
        <v>0</v>
      </c>
      <c r="G94" s="264">
        <f>('55over Male Scratch Finals'!G29:G29)</f>
        <v>0</v>
      </c>
      <c r="H94" s="264">
        <f>('55over Male Scratch Finals'!H29:H29)</f>
        <v>0</v>
      </c>
      <c r="I94" s="264">
        <f>('55over Male Scratch Finals'!I29:I29)</f>
        <v>0</v>
      </c>
      <c r="J94" s="264">
        <f>('55over Male Scratch Finals'!J29:J29)</f>
        <v>0</v>
      </c>
      <c r="K94" s="77"/>
      <c r="L94" s="77"/>
    </row>
    <row r="95" spans="1:15" ht="16.5" hidden="1" thickBot="1" x14ac:dyDescent="0.3">
      <c r="A95" s="172" t="s">
        <v>11</v>
      </c>
      <c r="B95" s="265">
        <f>('55over Male Scratch Finals'!B30:B30)</f>
        <v>0</v>
      </c>
      <c r="C95" s="265">
        <f>('55over Male Scratch Finals'!C30:C30)</f>
        <v>0</v>
      </c>
      <c r="D95" s="265">
        <f>('55over Male Scratch Finals'!D30:D30)</f>
        <v>0</v>
      </c>
      <c r="E95" s="265">
        <f>('55over Male Scratch Finals'!E30:E30)</f>
        <v>0</v>
      </c>
      <c r="F95" s="265">
        <f>('55over Male Scratch Finals'!F30:F30)</f>
        <v>0</v>
      </c>
      <c r="G95" s="265">
        <f>('55over Male Scratch Finals'!G30:G30)</f>
        <v>0</v>
      </c>
      <c r="H95" s="265">
        <f>('55over Male Scratch Finals'!H30:H30)</f>
        <v>0</v>
      </c>
      <c r="I95" s="265">
        <f>('55over Male Scratch Finals'!I30:I30)</f>
        <v>0</v>
      </c>
      <c r="J95" s="265">
        <f>('55over Male Scratch Finals'!J30:J30)</f>
        <v>0</v>
      </c>
      <c r="K95" s="1"/>
      <c r="L95" s="1"/>
    </row>
    <row r="96" spans="1:15" hidden="1" x14ac:dyDescent="0.25"/>
    <row r="97" spans="1:15" ht="14.25" hidden="1" customHeight="1" x14ac:dyDescent="0.25"/>
    <row r="98" spans="1:15" ht="16.5" customHeight="1" thickBot="1" x14ac:dyDescent="0.3">
      <c r="A98" s="419" t="s">
        <v>198</v>
      </c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</row>
    <row r="99" spans="1:15" x14ac:dyDescent="0.25">
      <c r="A99" s="309" t="s">
        <v>12</v>
      </c>
      <c r="B99" s="18" t="s">
        <v>7</v>
      </c>
      <c r="C99" s="10" t="s">
        <v>6</v>
      </c>
      <c r="D99" s="311" t="s">
        <v>0</v>
      </c>
      <c r="E99" s="311" t="s">
        <v>4</v>
      </c>
      <c r="F99" s="311" t="s">
        <v>1</v>
      </c>
      <c r="G99" s="10" t="s">
        <v>5</v>
      </c>
      <c r="H99" s="10" t="s">
        <v>5</v>
      </c>
      <c r="I99" s="10" t="s">
        <v>5</v>
      </c>
      <c r="J99" s="311" t="s">
        <v>2</v>
      </c>
      <c r="K99" s="309" t="s">
        <v>8</v>
      </c>
      <c r="L99" s="5" t="s">
        <v>14</v>
      </c>
    </row>
    <row r="100" spans="1:15" ht="16.5" thickBot="1" x14ac:dyDescent="0.3">
      <c r="A100" s="312"/>
      <c r="B100" s="20" t="s">
        <v>16</v>
      </c>
      <c r="C100" s="21" t="s">
        <v>16</v>
      </c>
      <c r="D100" s="315"/>
      <c r="E100" s="315"/>
      <c r="F100" s="315"/>
      <c r="G100" s="21">
        <v>1</v>
      </c>
      <c r="H100" s="21">
        <v>2</v>
      </c>
      <c r="I100" s="21">
        <v>3</v>
      </c>
      <c r="J100" s="315"/>
      <c r="K100" s="312"/>
      <c r="L100" s="19" t="s">
        <v>2</v>
      </c>
    </row>
    <row r="101" spans="1:15" x14ac:dyDescent="0.25">
      <c r="A101" s="170" t="s">
        <v>9</v>
      </c>
      <c r="B101" s="29" t="str">
        <f>('65-69 Female Hdcp Finals'!B3:B3)</f>
        <v>Runyan</v>
      </c>
      <c r="C101" s="29" t="str">
        <f>('65-69 Female Hdcp Finals'!C3:C3)</f>
        <v>Debbie</v>
      </c>
      <c r="D101" s="29">
        <f>('65-69 Female Hdcp Finals'!D3:D3)</f>
        <v>0</v>
      </c>
      <c r="E101" s="29">
        <f>('65-69 Female Hdcp Finals'!E3:E3)</f>
        <v>0</v>
      </c>
      <c r="F101" s="29">
        <f>('65-69 Female Hdcp Finals'!F3:F3)</f>
        <v>0</v>
      </c>
      <c r="G101" s="29">
        <f>('65-69 Female Hdcp Finals'!G3:G3)</f>
        <v>144</v>
      </c>
      <c r="H101" s="29">
        <f>('65-69 Female Hdcp Finals'!H3:H3)</f>
        <v>165</v>
      </c>
      <c r="I101" s="29">
        <f>('65-69 Female Hdcp Finals'!I3:I3)</f>
        <v>155</v>
      </c>
      <c r="J101" s="29">
        <f>('65-69 Female Hdcp Finals'!J20:J20)</f>
        <v>0</v>
      </c>
      <c r="K101" s="44">
        <f>('65-69 Female Hdcp Finals'!N4:N4)</f>
        <v>504</v>
      </c>
      <c r="L101" s="44">
        <f>('65-69 Female Hdcp Finals'!O3:O3)</f>
        <v>464</v>
      </c>
    </row>
    <row r="102" spans="1:15" x14ac:dyDescent="0.25">
      <c r="A102" s="171" t="s">
        <v>10</v>
      </c>
      <c r="B102" s="32" t="str">
        <f>('65-69 Female Hdcp Finals'!B4:B4)</f>
        <v>Ditlow</v>
      </c>
      <c r="C102" s="32" t="str">
        <f>('65-69 Female Hdcp Finals'!C4:C4)</f>
        <v>Linda</v>
      </c>
      <c r="D102" s="32">
        <f>('65-69 Female Hdcp Finals'!D4:D4)</f>
        <v>0</v>
      </c>
      <c r="E102" s="32">
        <f>('65-69 Female Hdcp Finals'!E4:E4)</f>
        <v>0</v>
      </c>
      <c r="F102" s="32">
        <f>('65-69 Female Hdcp Finals'!F4:F4)</f>
        <v>0</v>
      </c>
      <c r="G102" s="32">
        <f>('65-69 Female Hdcp Finals'!G4:G4)</f>
        <v>138</v>
      </c>
      <c r="H102" s="32">
        <f>('65-69 Female Hdcp Finals'!H4:H4)</f>
        <v>132</v>
      </c>
      <c r="I102" s="32">
        <f>('65-69 Female Hdcp Finals'!I4:I4)</f>
        <v>139</v>
      </c>
      <c r="J102" s="32">
        <f>('65-69 Female Hdcp Finals'!J21:J21)</f>
        <v>0</v>
      </c>
      <c r="K102" s="266">
        <f>('65-69 Female Hdcp Finals'!N4:N4)</f>
        <v>504</v>
      </c>
      <c r="L102" s="266">
        <f>('65-69 Female Hdcp Finals'!O4:O4)</f>
        <v>409</v>
      </c>
      <c r="M102" s="266">
        <f>('65-69 Female Hdcp Finals'!P21:P21)</f>
        <v>0</v>
      </c>
      <c r="N102" s="266">
        <f>('65-69 Female Hdcp Finals'!Q21:Q21)</f>
        <v>0</v>
      </c>
      <c r="O102" s="266">
        <f>('65-69 Female Hdcp Finals'!R21:R21)</f>
        <v>0</v>
      </c>
    </row>
    <row r="103" spans="1:15" ht="16.5" thickBot="1" x14ac:dyDescent="0.3">
      <c r="A103" s="172" t="s">
        <v>11</v>
      </c>
      <c r="B103" s="36">
        <f>('65-69 Female Hdcp Finals'!B5:B5)</f>
        <v>0</v>
      </c>
      <c r="C103" s="36">
        <f>('65-69 Female Hdcp Finals'!C5:C5)</f>
        <v>0</v>
      </c>
      <c r="D103" s="36">
        <f>('65-69 Female Hdcp Finals'!D5:D5)</f>
        <v>0</v>
      </c>
      <c r="E103" s="36">
        <f>('65-69 Female Hdcp Finals'!E5:E5)</f>
        <v>0</v>
      </c>
      <c r="F103" s="36">
        <f>('65-69 Female Hdcp Finals'!F5:F5)</f>
        <v>0</v>
      </c>
      <c r="G103" s="36">
        <f>('65-69 Female Hdcp Finals'!G5:G5)</f>
        <v>0</v>
      </c>
      <c r="H103" s="36">
        <f>('65-69 Female Hdcp Finals'!H5:H5)</f>
        <v>0</v>
      </c>
      <c r="I103" s="36">
        <f>('65-69 Female Hdcp Finals'!I5:I5)</f>
        <v>0</v>
      </c>
      <c r="J103" s="36">
        <f>('65-69 Female Hdcp Finals'!J22:J22)</f>
        <v>0</v>
      </c>
      <c r="K103" s="267">
        <f>('65-69 Female Hdcp Finals'!N4:N4)</f>
        <v>504</v>
      </c>
      <c r="L103" s="267">
        <f>('65-69 Female Hdcp Finals'!O5:O5)</f>
        <v>0</v>
      </c>
    </row>
    <row r="104" spans="1:15" x14ac:dyDescent="0.25">
      <c r="A104" s="50"/>
      <c r="B104" s="50"/>
      <c r="C104" s="39"/>
      <c r="D104" s="39"/>
    </row>
    <row r="105" spans="1:15" x14ac:dyDescent="0.25">
      <c r="A105" s="50"/>
      <c r="B105" s="50"/>
      <c r="C105" s="39"/>
      <c r="D105" s="39"/>
    </row>
    <row r="106" spans="1:15" ht="16.5" thickBot="1" x14ac:dyDescent="0.3">
      <c r="A106" s="419" t="s">
        <v>199</v>
      </c>
      <c r="B106" s="419"/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</row>
    <row r="107" spans="1:15" ht="15.6" customHeight="1" x14ac:dyDescent="0.25">
      <c r="A107" s="309" t="s">
        <v>12</v>
      </c>
      <c r="B107" s="18" t="s">
        <v>7</v>
      </c>
      <c r="C107" s="10" t="s">
        <v>6</v>
      </c>
      <c r="D107" s="311" t="s">
        <v>0</v>
      </c>
      <c r="E107" s="311" t="s">
        <v>4</v>
      </c>
      <c r="F107" s="311" t="s">
        <v>1</v>
      </c>
      <c r="G107" s="10" t="s">
        <v>5</v>
      </c>
      <c r="H107" s="10" t="s">
        <v>5</v>
      </c>
      <c r="I107" s="10" t="s">
        <v>5</v>
      </c>
      <c r="J107" s="311" t="s">
        <v>2</v>
      </c>
      <c r="K107" s="309" t="s">
        <v>8</v>
      </c>
      <c r="L107" s="5" t="s">
        <v>14</v>
      </c>
    </row>
    <row r="108" spans="1:15" ht="15.6" customHeight="1" thickBot="1" x14ac:dyDescent="0.3">
      <c r="A108" s="312"/>
      <c r="B108" s="20" t="s">
        <v>16</v>
      </c>
      <c r="C108" s="21" t="s">
        <v>16</v>
      </c>
      <c r="D108" s="315"/>
      <c r="E108" s="315"/>
      <c r="F108" s="315"/>
      <c r="G108" s="21">
        <v>1</v>
      </c>
      <c r="H108" s="21">
        <v>2</v>
      </c>
      <c r="I108" s="21">
        <v>3</v>
      </c>
      <c r="J108" s="315"/>
      <c r="K108" s="312"/>
      <c r="L108" s="19" t="s">
        <v>2</v>
      </c>
    </row>
    <row r="109" spans="1:15" ht="15.95" customHeight="1" x14ac:dyDescent="0.25">
      <c r="A109" s="170" t="s">
        <v>9</v>
      </c>
      <c r="B109" s="29" t="str">
        <f>('65-69 Male Hdcp Finals'!B3:B3)</f>
        <v>Howell</v>
      </c>
      <c r="C109" s="29" t="str">
        <f>('65-69 Male Hdcp Finals'!C3:C3)</f>
        <v>Ronald</v>
      </c>
      <c r="D109" s="29">
        <f>('65-69 Male Hdcp Finals'!D3:D3)</f>
        <v>0</v>
      </c>
      <c r="E109" s="29">
        <f>('65-69 Male Hdcp Finals'!E3:E3)</f>
        <v>0</v>
      </c>
      <c r="F109" s="29">
        <f>('65-69 Male Hdcp Finals'!F3:F3)</f>
        <v>0</v>
      </c>
      <c r="G109" s="29">
        <f>('65-69 Male Hdcp Finals'!G3:G3)</f>
        <v>204</v>
      </c>
      <c r="H109" s="29">
        <f>('65-69 Male Hdcp Finals'!H3:H3)</f>
        <v>212</v>
      </c>
      <c r="I109" s="29">
        <f>('65-69 Male Hdcp Finals'!I3:I3)</f>
        <v>206</v>
      </c>
      <c r="J109" s="29">
        <f>('65-69 Male Hdcp Finals'!J28:J28)</f>
        <v>590</v>
      </c>
      <c r="K109" s="44">
        <f>('65-69 Male Hdcp Finals'!N28:N28)</f>
        <v>504</v>
      </c>
      <c r="L109" s="44">
        <f>('65-69 Male Hdcp Finals'!O3:O3)</f>
        <v>622</v>
      </c>
    </row>
    <row r="110" spans="1:15" x14ac:dyDescent="0.25">
      <c r="A110" s="171" t="s">
        <v>10</v>
      </c>
      <c r="B110" s="32" t="str">
        <f>('65-69 Male Hdcp Finals'!B4:B4)</f>
        <v>Ricci</v>
      </c>
      <c r="C110" s="32" t="str">
        <f>('65-69 Male Hdcp Finals'!C4:C4)</f>
        <v>Cesare</v>
      </c>
      <c r="D110" s="32">
        <f>('65-69 Male Hdcp Finals'!D4:D4)</f>
        <v>0</v>
      </c>
      <c r="E110" s="32">
        <f>('65-69 Male Hdcp Finals'!E4:E4)</f>
        <v>0</v>
      </c>
      <c r="F110" s="32">
        <f>('65-69 Male Hdcp Finals'!F4:F4)</f>
        <v>0</v>
      </c>
      <c r="G110" s="32">
        <f>('65-69 Male Hdcp Finals'!G4:G4)</f>
        <v>212</v>
      </c>
      <c r="H110" s="32">
        <f>('65-69 Male Hdcp Finals'!H4:H4)</f>
        <v>203</v>
      </c>
      <c r="I110" s="32">
        <f>('65-69 Male Hdcp Finals'!I4:I4)</f>
        <v>175</v>
      </c>
      <c r="J110" s="32">
        <f>('65-69 Male Hdcp Finals'!J29:J29)</f>
        <v>563</v>
      </c>
      <c r="K110" s="266">
        <f>('65-69 Male Hdcp Finals'!N29:N29)</f>
        <v>504</v>
      </c>
      <c r="L110" s="266">
        <f>('65-69 Male Hdcp Finals'!O4:O4)</f>
        <v>590</v>
      </c>
      <c r="M110" s="266">
        <f>('65-69 Male Hdcp Finals'!P29:P29)</f>
        <v>0</v>
      </c>
      <c r="N110" s="266">
        <f>('65-69 Male Hdcp Finals'!Q29:Q29)</f>
        <v>0</v>
      </c>
      <c r="O110" s="266">
        <f>('65-69 Male Hdcp Finals'!R29:R29)</f>
        <v>0</v>
      </c>
    </row>
    <row r="111" spans="1:15" ht="16.5" thickBot="1" x14ac:dyDescent="0.3">
      <c r="A111" s="172" t="s">
        <v>11</v>
      </c>
      <c r="B111" s="36" t="str">
        <f>('65-69 Male Hdcp Finals'!B5:B5)</f>
        <v>Rider Jr</v>
      </c>
      <c r="C111" s="36" t="str">
        <f>('65-69 Male Hdcp Finals'!C5:C5)</f>
        <v>Gerald</v>
      </c>
      <c r="D111" s="36">
        <f>('65-69 Male Hdcp Finals'!D5:D5)</f>
        <v>0</v>
      </c>
      <c r="E111" s="36">
        <f>('65-69 Male Hdcp Finals'!E5:E5)</f>
        <v>0</v>
      </c>
      <c r="F111" s="36">
        <f>('65-69 Male Hdcp Finals'!F5:F5)</f>
        <v>0</v>
      </c>
      <c r="G111" s="36">
        <f>('65-69 Male Hdcp Finals'!G5:G5)</f>
        <v>202</v>
      </c>
      <c r="H111" s="36">
        <f>('65-69 Male Hdcp Finals'!H5:H5)</f>
        <v>166</v>
      </c>
      <c r="I111" s="36">
        <f>('65-69 Male Hdcp Finals'!I5:I5)</f>
        <v>195</v>
      </c>
      <c r="J111" s="36">
        <f>('65-69 Male Hdcp Finals'!J30:J30)</f>
        <v>0</v>
      </c>
      <c r="K111" s="267">
        <f>('65-69 Male Hdcp Finals'!N4:N4)</f>
        <v>504</v>
      </c>
      <c r="L111" s="267">
        <f>('65-69 Male Hdcp Finals'!O5:O5)</f>
        <v>563</v>
      </c>
    </row>
    <row r="114" spans="1:15" ht="16.5" thickBot="1" x14ac:dyDescent="0.3">
      <c r="A114" s="419" t="s">
        <v>200</v>
      </c>
      <c r="B114" s="419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</row>
    <row r="115" spans="1:15" x14ac:dyDescent="0.25">
      <c r="A115" s="309" t="s">
        <v>12</v>
      </c>
      <c r="B115" s="18" t="s">
        <v>7</v>
      </c>
      <c r="C115" s="10" t="s">
        <v>6</v>
      </c>
      <c r="D115" s="311" t="s">
        <v>0</v>
      </c>
      <c r="E115" s="311" t="s">
        <v>4</v>
      </c>
      <c r="F115" s="311" t="s">
        <v>1</v>
      </c>
      <c r="G115" s="10" t="s">
        <v>5</v>
      </c>
      <c r="H115" s="10" t="s">
        <v>5</v>
      </c>
      <c r="I115" s="10" t="s">
        <v>5</v>
      </c>
      <c r="J115" s="311" t="s">
        <v>2</v>
      </c>
      <c r="K115" s="309" t="s">
        <v>8</v>
      </c>
      <c r="L115" s="5" t="s">
        <v>14</v>
      </c>
    </row>
    <row r="116" spans="1:15" ht="16.5" thickBot="1" x14ac:dyDescent="0.3">
      <c r="A116" s="312"/>
      <c r="B116" s="20" t="s">
        <v>16</v>
      </c>
      <c r="C116" s="21" t="s">
        <v>16</v>
      </c>
      <c r="D116" s="315"/>
      <c r="E116" s="315"/>
      <c r="F116" s="315"/>
      <c r="G116" s="21">
        <v>1</v>
      </c>
      <c r="H116" s="21">
        <v>2</v>
      </c>
      <c r="I116" s="21">
        <v>3</v>
      </c>
      <c r="J116" s="315"/>
      <c r="K116" s="312"/>
      <c r="L116" s="19" t="s">
        <v>2</v>
      </c>
    </row>
    <row r="117" spans="1:15" x14ac:dyDescent="0.25">
      <c r="A117" s="170" t="s">
        <v>9</v>
      </c>
      <c r="B117" s="29" t="str">
        <f>('70-74 Female Hdcp Finals'!B3:B3)</f>
        <v>Schonher</v>
      </c>
      <c r="C117" s="29" t="str">
        <f>('70-74 Female Hdcp Finals'!C3:C3)</f>
        <v>Georgia</v>
      </c>
      <c r="D117" s="29">
        <f>('70-74 Female Hdcp Finals'!D3:D3)</f>
        <v>0</v>
      </c>
      <c r="E117" s="29">
        <f>('70-74 Female Hdcp Finals'!E3:E3)</f>
        <v>0</v>
      </c>
      <c r="F117" s="29">
        <f>('70-74 Female Hdcp Finals'!F3:F3)</f>
        <v>0</v>
      </c>
      <c r="G117" s="29">
        <f>('70-74 Female Hdcp Finals'!G3:G3)</f>
        <v>173</v>
      </c>
      <c r="H117" s="29">
        <f>('70-74 Female Hdcp Finals'!H3:H3)</f>
        <v>153</v>
      </c>
      <c r="I117" s="29">
        <f>('70-74 Female Hdcp Finals'!I3:I3)</f>
        <v>172</v>
      </c>
      <c r="J117" s="29">
        <f>('70-74 Female Hdcp Finals'!J36:J36)</f>
        <v>0</v>
      </c>
      <c r="K117" s="44">
        <f>('70-74 Female Hdcp Finals'!N4:N4)</f>
        <v>504</v>
      </c>
      <c r="L117" s="44">
        <f>('70-74 Female Hdcp Finals'!O3:O3)</f>
        <v>498</v>
      </c>
    </row>
    <row r="118" spans="1:15" x14ac:dyDescent="0.25">
      <c r="A118" s="171" t="s">
        <v>10</v>
      </c>
      <c r="B118" s="32" t="str">
        <f>('70-74 Female Hdcp Finals'!B4:B4)</f>
        <v>Forsyth</v>
      </c>
      <c r="C118" s="32" t="str">
        <f>('70-74 Female Hdcp Finals'!C4:C4)</f>
        <v>Carol</v>
      </c>
      <c r="D118" s="32">
        <f>('70-74 Female Hdcp Finals'!D4:D4)</f>
        <v>0</v>
      </c>
      <c r="E118" s="32">
        <f>('70-74 Female Hdcp Finals'!E4:E4)</f>
        <v>0</v>
      </c>
      <c r="F118" s="32">
        <f>('70-74 Female Hdcp Finals'!F4:F4)</f>
        <v>0</v>
      </c>
      <c r="G118" s="32">
        <f>('70-74 Female Hdcp Finals'!G4:G4)</f>
        <v>146</v>
      </c>
      <c r="H118" s="32">
        <f>('70-74 Female Hdcp Finals'!H4:H4)</f>
        <v>128</v>
      </c>
      <c r="I118" s="32">
        <f>('70-74 Female Hdcp Finals'!I4:I4)</f>
        <v>99</v>
      </c>
      <c r="J118" s="32">
        <f>('70-74 Female Hdcp Finals'!J37:J37)</f>
        <v>0</v>
      </c>
      <c r="K118" s="266">
        <f>('70-74 Female Hdcp Finals'!N4:N4)</f>
        <v>504</v>
      </c>
      <c r="L118" s="266">
        <f>('70-74 Female Hdcp Finals'!O4:O4)</f>
        <v>373</v>
      </c>
      <c r="M118" s="266">
        <f>('70-74 Female Hdcp Finals'!P4:P4)</f>
        <v>0</v>
      </c>
      <c r="N118" s="266">
        <f>('70-74 Female Hdcp Finals'!Q4:Q4)</f>
        <v>0</v>
      </c>
      <c r="O118" s="266">
        <f>('70-74 Female Hdcp Finals'!R4:R4)</f>
        <v>0</v>
      </c>
    </row>
    <row r="119" spans="1:15" ht="16.5" thickBot="1" x14ac:dyDescent="0.3">
      <c r="A119" s="172" t="s">
        <v>11</v>
      </c>
      <c r="B119" s="36">
        <f>('70-74 Female Hdcp Finals'!B5:B5)</f>
        <v>0</v>
      </c>
      <c r="C119" s="36">
        <f>('70-74 Female Hdcp Finals'!C5:C5)</f>
        <v>0</v>
      </c>
      <c r="D119" s="36">
        <f>('70-74 Female Hdcp Finals'!D5:D5)</f>
        <v>0</v>
      </c>
      <c r="E119" s="36">
        <f>('70-74 Female Hdcp Finals'!E5:E5)</f>
        <v>0</v>
      </c>
      <c r="F119" s="36">
        <f>('70-74 Female Hdcp Finals'!F5:F5)</f>
        <v>0</v>
      </c>
      <c r="G119" s="36">
        <f>('70-74 Female Hdcp Finals'!G5:G5)</f>
        <v>0</v>
      </c>
      <c r="H119" s="36">
        <f>('70-74 Female Hdcp Finals'!H5:H5)</f>
        <v>0</v>
      </c>
      <c r="I119" s="36">
        <f>('70-74 Female Hdcp Finals'!I5:I5)</f>
        <v>0</v>
      </c>
      <c r="J119" s="36">
        <f>('70-74 Female Hdcp Finals'!J38:J38)</f>
        <v>0</v>
      </c>
      <c r="K119" s="267">
        <f>('70-74 Female Hdcp Finals'!N4:N4)</f>
        <v>504</v>
      </c>
      <c r="L119" s="267">
        <f>('70-74 Female Hdcp Finals'!O5:O5)</f>
        <v>0</v>
      </c>
      <c r="M119" s="267">
        <f>('70-74 Female Hdcp Finals'!P4:P4)</f>
        <v>0</v>
      </c>
      <c r="N119" s="267">
        <f>('70-74 Female Hdcp Finals'!Q4:Q4)</f>
        <v>0</v>
      </c>
      <c r="O119" s="267">
        <f>('70-74 Female Hdcp Finals'!R4:R4)</f>
        <v>0</v>
      </c>
    </row>
    <row r="122" spans="1:15" ht="16.5" thickBot="1" x14ac:dyDescent="0.3">
      <c r="A122" s="419" t="s">
        <v>201</v>
      </c>
      <c r="B122" s="419"/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</row>
    <row r="123" spans="1:15" x14ac:dyDescent="0.25">
      <c r="A123" s="309" t="s">
        <v>12</v>
      </c>
      <c r="B123" s="18" t="s">
        <v>7</v>
      </c>
      <c r="C123" s="10" t="s">
        <v>6</v>
      </c>
      <c r="D123" s="311" t="s">
        <v>0</v>
      </c>
      <c r="E123" s="311" t="s">
        <v>4</v>
      </c>
      <c r="F123" s="311" t="s">
        <v>1</v>
      </c>
      <c r="G123" s="10" t="s">
        <v>5</v>
      </c>
      <c r="H123" s="10" t="s">
        <v>5</v>
      </c>
      <c r="I123" s="10" t="s">
        <v>5</v>
      </c>
      <c r="J123" s="311" t="s">
        <v>2</v>
      </c>
      <c r="K123" s="309" t="s">
        <v>8</v>
      </c>
      <c r="L123" s="5" t="s">
        <v>14</v>
      </c>
    </row>
    <row r="124" spans="1:15" ht="16.5" thickBot="1" x14ac:dyDescent="0.3">
      <c r="A124" s="312"/>
      <c r="B124" s="20" t="s">
        <v>16</v>
      </c>
      <c r="C124" s="21" t="s">
        <v>16</v>
      </c>
      <c r="D124" s="315"/>
      <c r="E124" s="315"/>
      <c r="F124" s="315"/>
      <c r="G124" s="21">
        <v>1</v>
      </c>
      <c r="H124" s="21">
        <v>2</v>
      </c>
      <c r="I124" s="21">
        <v>3</v>
      </c>
      <c r="J124" s="315"/>
      <c r="K124" s="312"/>
      <c r="L124" s="19" t="s">
        <v>2</v>
      </c>
    </row>
    <row r="125" spans="1:15" x14ac:dyDescent="0.25">
      <c r="A125" s="170" t="s">
        <v>9</v>
      </c>
      <c r="B125" s="29" t="str">
        <f>('70-74 Male Hdcp Finals'!B3:B3)</f>
        <v>Herman</v>
      </c>
      <c r="C125" s="29" t="str">
        <f>('70-74 Male Hdcp Finals'!C3:C3)</f>
        <v>Richard</v>
      </c>
      <c r="D125" s="29">
        <f>('70-74 Male Hdcp Finals'!D3:D3)</f>
        <v>0</v>
      </c>
      <c r="E125" s="29">
        <f>('70-74 Male Hdcp Finals'!E3:E3)</f>
        <v>0</v>
      </c>
      <c r="F125" s="29">
        <f>('70-74 Male Hdcp Finals'!F3:F3)</f>
        <v>210</v>
      </c>
      <c r="G125" s="29">
        <f>('70-74 Male Hdcp Finals'!G3:G3)</f>
        <v>215</v>
      </c>
      <c r="H125" s="29">
        <f>('70-74 Male Hdcp Finals'!H3:H3)</f>
        <v>210</v>
      </c>
      <c r="I125" s="29">
        <f>('70-74 Male Hdcp Finals'!I3:I3)</f>
        <v>195</v>
      </c>
      <c r="J125" s="29">
        <f>('70-74 Male Hdcp Finals'!J3:J3)</f>
        <v>0</v>
      </c>
      <c r="K125" s="29">
        <f>('70-74 Male Hdcp Finals'!K3:K3)</f>
        <v>0</v>
      </c>
      <c r="L125" s="360">
        <f>('70-74 Male Hdcp Finals'!O3:O3)</f>
        <v>620</v>
      </c>
    </row>
    <row r="126" spans="1:15" x14ac:dyDescent="0.25">
      <c r="A126" s="171" t="s">
        <v>10</v>
      </c>
      <c r="B126" s="32" t="str">
        <f>('70-74 Male Hdcp Finals'!B4:B4)</f>
        <v>Woolaver</v>
      </c>
      <c r="C126" s="32" t="str">
        <f>('70-74 Male Hdcp Finals'!C4:C4)</f>
        <v>Dennis</v>
      </c>
      <c r="D126" s="32">
        <f>('70-74 Male Hdcp Finals'!D4:D4)</f>
        <v>0</v>
      </c>
      <c r="E126" s="32">
        <f>('70-74 Male Hdcp Finals'!E4:E4)</f>
        <v>0</v>
      </c>
      <c r="F126" s="32">
        <f>('70-74 Male Hdcp Finals'!F4:F4)</f>
        <v>210</v>
      </c>
      <c r="G126" s="32">
        <f>('70-74 Male Hdcp Finals'!G4:G4)</f>
        <v>226</v>
      </c>
      <c r="H126" s="32">
        <f>('70-74 Male Hdcp Finals'!H4:H4)</f>
        <v>159</v>
      </c>
      <c r="I126" s="32">
        <f>('70-74 Male Hdcp Finals'!I4:I4)</f>
        <v>181</v>
      </c>
      <c r="J126" s="32">
        <f>('70-74 Male Hdcp Finals'!J45:J45)</f>
        <v>0</v>
      </c>
      <c r="K126" s="266">
        <f>('70-74 Male Hdcp Finals'!N4:N4)</f>
        <v>0</v>
      </c>
      <c r="L126" s="266">
        <f>('70-74 Male Hdcp Finals'!O4:O4)</f>
        <v>566</v>
      </c>
    </row>
    <row r="127" spans="1:15" ht="16.5" thickBot="1" x14ac:dyDescent="0.3">
      <c r="A127" s="172" t="s">
        <v>11</v>
      </c>
      <c r="B127" s="36" t="str">
        <f>('70-74 Male Hdcp Finals'!B5:B5)</f>
        <v>Pone</v>
      </c>
      <c r="C127" s="36" t="str">
        <f>('70-74 Male Hdcp Finals'!C5:C5)</f>
        <v>Joseph</v>
      </c>
      <c r="D127" s="36">
        <f>('70-74 Male Hdcp Finals'!D5:D5)</f>
        <v>0</v>
      </c>
      <c r="E127" s="36">
        <f>('70-74 Male Hdcp Finals'!E5:E5)</f>
        <v>0</v>
      </c>
      <c r="F127" s="36">
        <f>('70-74 Male Hdcp Finals'!F5:F5)</f>
        <v>210</v>
      </c>
      <c r="G127" s="36">
        <f>('70-74 Male Hdcp Finals'!G5:G5)</f>
        <v>130</v>
      </c>
      <c r="H127" s="36">
        <f>('70-74 Male Hdcp Finals'!H5:H5)</f>
        <v>188</v>
      </c>
      <c r="I127" s="36">
        <f>('70-74 Male Hdcp Finals'!I5:I5)</f>
        <v>195</v>
      </c>
      <c r="J127" s="36">
        <f>('70-74 Male Hdcp Finals'!J46:J46)</f>
        <v>0</v>
      </c>
      <c r="K127" s="267">
        <f>('70-74 Male Hdcp Finals'!N4:N4)</f>
        <v>0</v>
      </c>
      <c r="L127" s="267">
        <f>('70-74 Male Hdcp Finals'!O5:O5)</f>
        <v>513</v>
      </c>
    </row>
    <row r="130" spans="1:15" ht="16.5" thickBot="1" x14ac:dyDescent="0.3">
      <c r="A130" s="419" t="s">
        <v>202</v>
      </c>
      <c r="B130" s="419"/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</row>
    <row r="131" spans="1:15" x14ac:dyDescent="0.25">
      <c r="A131" s="309" t="s">
        <v>12</v>
      </c>
      <c r="B131" s="18" t="s">
        <v>7</v>
      </c>
      <c r="C131" s="10" t="s">
        <v>6</v>
      </c>
      <c r="D131" s="311" t="s">
        <v>0</v>
      </c>
      <c r="E131" s="311" t="s">
        <v>4</v>
      </c>
      <c r="F131" s="311" t="s">
        <v>1</v>
      </c>
      <c r="G131" s="10" t="s">
        <v>5</v>
      </c>
      <c r="H131" s="10" t="s">
        <v>5</v>
      </c>
      <c r="I131" s="10" t="s">
        <v>5</v>
      </c>
      <c r="J131" s="311" t="s">
        <v>2</v>
      </c>
      <c r="K131" s="309" t="s">
        <v>8</v>
      </c>
      <c r="L131" s="5" t="s">
        <v>14</v>
      </c>
    </row>
    <row r="132" spans="1:15" ht="16.5" thickBot="1" x14ac:dyDescent="0.3">
      <c r="A132" s="312"/>
      <c r="B132" s="20" t="s">
        <v>16</v>
      </c>
      <c r="C132" s="21" t="s">
        <v>16</v>
      </c>
      <c r="D132" s="315"/>
      <c r="E132" s="315"/>
      <c r="F132" s="315"/>
      <c r="G132" s="21">
        <v>1</v>
      </c>
      <c r="H132" s="21">
        <v>2</v>
      </c>
      <c r="I132" s="21">
        <v>3</v>
      </c>
      <c r="J132" s="315"/>
      <c r="K132" s="312"/>
      <c r="L132" s="19" t="s">
        <v>2</v>
      </c>
    </row>
    <row r="133" spans="1:15" x14ac:dyDescent="0.25">
      <c r="A133" s="170" t="s">
        <v>9</v>
      </c>
      <c r="B133" s="29" t="str">
        <f>('75-79 Female Hdcp Finals'!B3:B3)</f>
        <v>Hong</v>
      </c>
      <c r="C133" s="29" t="str">
        <f>('75-79 Female Hdcp Finals'!C3:C3)</f>
        <v>Gloria</v>
      </c>
      <c r="D133" s="29">
        <f>('75-79 Female Hdcp Finals'!D3:D3)</f>
        <v>0</v>
      </c>
      <c r="E133" s="29">
        <f>('75-79 Female Hdcp Finals'!E3:E3)</f>
        <v>0</v>
      </c>
      <c r="F133" s="29">
        <f>('75-79 Female Hdcp Finals'!F3:F3)</f>
        <v>0</v>
      </c>
      <c r="G133" s="29">
        <f>('75-79 Female Hdcp Finals'!G3:G3)</f>
        <v>95</v>
      </c>
      <c r="H133" s="29">
        <f>('75-79 Female Hdcp Finals'!H3:H3)</f>
        <v>142</v>
      </c>
      <c r="I133" s="29">
        <f>('75-79 Female Hdcp Finals'!I3:I3)</f>
        <v>169</v>
      </c>
      <c r="J133" s="29">
        <f>('75-79 Female Hdcp Finals'!J52:J52)</f>
        <v>0</v>
      </c>
      <c r="K133" s="44">
        <f>('75-79 Female Hdcp Finals'!N4:N4)</f>
        <v>0</v>
      </c>
      <c r="L133" s="44">
        <f>('75-79 Female Hdcp Finals'!O3:O3)</f>
        <v>406</v>
      </c>
    </row>
    <row r="134" spans="1:15" x14ac:dyDescent="0.25">
      <c r="A134" s="171" t="s">
        <v>10</v>
      </c>
      <c r="B134" s="32">
        <f>('75-79 Female Hdcp Finals'!B4:B4)</f>
        <v>0</v>
      </c>
      <c r="C134" s="32">
        <f>('75-79 Female Hdcp Finals'!C4:C4)</f>
        <v>0</v>
      </c>
      <c r="D134" s="32">
        <f>('75-79 Female Hdcp Finals'!D4:D4)</f>
        <v>0</v>
      </c>
      <c r="E134" s="32">
        <f>('75-79 Female Hdcp Finals'!E4:E4)</f>
        <v>0</v>
      </c>
      <c r="F134" s="32">
        <f>('75-79 Female Hdcp Finals'!F4:F4)</f>
        <v>0</v>
      </c>
      <c r="G134" s="32">
        <f>('75-79 Female Hdcp Finals'!G4:G4)</f>
        <v>0</v>
      </c>
      <c r="H134" s="32">
        <f>('75-79 Female Hdcp Finals'!H4:H4)</f>
        <v>0</v>
      </c>
      <c r="I134" s="32">
        <f>('75-79 Female Hdcp Finals'!I4:I4)</f>
        <v>0</v>
      </c>
      <c r="J134" s="32">
        <f>('75-79 Female Hdcp Finals'!J4:J4)</f>
        <v>0</v>
      </c>
      <c r="K134" s="32">
        <f>('75-79 Female Hdcp Finals'!K4:K4)</f>
        <v>0</v>
      </c>
      <c r="L134" s="266">
        <f>('75-79 Female Hdcp Finals'!O4:O4)</f>
        <v>0</v>
      </c>
    </row>
    <row r="135" spans="1:15" ht="16.5" thickBot="1" x14ac:dyDescent="0.3">
      <c r="A135" s="172" t="s">
        <v>11</v>
      </c>
      <c r="B135" s="36">
        <f>('75-79 Female Hdcp Finals'!B5:B5)</f>
        <v>0</v>
      </c>
      <c r="C135" s="36">
        <f>('75-79 Female Hdcp Finals'!C5:C5)</f>
        <v>0</v>
      </c>
      <c r="D135" s="36">
        <f>('75-79 Female Hdcp Finals'!D5:D5)</f>
        <v>0</v>
      </c>
      <c r="E135" s="36">
        <f>('75-79 Female Hdcp Finals'!E5:E5)</f>
        <v>0</v>
      </c>
      <c r="F135" s="36">
        <f>('75-79 Female Hdcp Finals'!F5:F5)</f>
        <v>0</v>
      </c>
      <c r="G135" s="36">
        <f>('75-79 Female Hdcp Finals'!G5:G5)</f>
        <v>0</v>
      </c>
      <c r="H135" s="36">
        <f>('75-79 Female Hdcp Finals'!H5:H5)</f>
        <v>0</v>
      </c>
      <c r="I135" s="36">
        <f>('75-79 Female Hdcp Finals'!I5:I5)</f>
        <v>0</v>
      </c>
      <c r="J135" s="36">
        <f>('75-79 Female Hdcp Finals'!J54:J54)</f>
        <v>0</v>
      </c>
      <c r="K135" s="267">
        <f>('75-79 Female Hdcp Finals'!N4:N4)</f>
        <v>0</v>
      </c>
      <c r="L135" s="267">
        <f>('75-79 Female Hdcp Finals'!O5:O5)</f>
        <v>0</v>
      </c>
    </row>
    <row r="138" spans="1:15" ht="16.5" thickBot="1" x14ac:dyDescent="0.3">
      <c r="A138" s="419" t="s">
        <v>203</v>
      </c>
      <c r="B138" s="419"/>
      <c r="C138" s="419"/>
      <c r="D138" s="419"/>
      <c r="E138" s="419"/>
      <c r="F138" s="419"/>
      <c r="G138" s="419"/>
      <c r="H138" s="419"/>
      <c r="I138" s="419"/>
      <c r="J138" s="419"/>
      <c r="K138" s="419"/>
      <c r="L138" s="419"/>
    </row>
    <row r="139" spans="1:15" x14ac:dyDescent="0.25">
      <c r="A139" s="309" t="s">
        <v>12</v>
      </c>
      <c r="B139" s="18" t="s">
        <v>7</v>
      </c>
      <c r="C139" s="10" t="s">
        <v>6</v>
      </c>
      <c r="D139" s="311" t="s">
        <v>0</v>
      </c>
      <c r="E139" s="311" t="s">
        <v>4</v>
      </c>
      <c r="F139" s="311" t="s">
        <v>1</v>
      </c>
      <c r="G139" s="10" t="s">
        <v>5</v>
      </c>
      <c r="H139" s="10" t="s">
        <v>5</v>
      </c>
      <c r="I139" s="10" t="s">
        <v>5</v>
      </c>
      <c r="J139" s="311" t="s">
        <v>2</v>
      </c>
      <c r="K139" s="309" t="s">
        <v>8</v>
      </c>
      <c r="L139" s="5" t="s">
        <v>14</v>
      </c>
    </row>
    <row r="140" spans="1:15" ht="16.5" thickBot="1" x14ac:dyDescent="0.3">
      <c r="A140" s="312"/>
      <c r="B140" s="20" t="s">
        <v>16</v>
      </c>
      <c r="C140" s="21" t="s">
        <v>16</v>
      </c>
      <c r="D140" s="315"/>
      <c r="E140" s="315"/>
      <c r="F140" s="315"/>
      <c r="G140" s="21">
        <v>1</v>
      </c>
      <c r="H140" s="21">
        <v>2</v>
      </c>
      <c r="I140" s="21">
        <v>3</v>
      </c>
      <c r="J140" s="315"/>
      <c r="K140" s="312"/>
      <c r="L140" s="19" t="s">
        <v>2</v>
      </c>
    </row>
    <row r="141" spans="1:15" x14ac:dyDescent="0.25">
      <c r="A141" s="170" t="s">
        <v>9</v>
      </c>
      <c r="B141" s="29" t="str">
        <f>('75-79 Male Hdcp Finals'!B3:B3)</f>
        <v>Forsyth Sr</v>
      </c>
      <c r="C141" s="29" t="str">
        <f>('75-79 Male Hdcp Finals'!C3:C3)</f>
        <v>William</v>
      </c>
      <c r="D141" s="29">
        <f>('75-79 Male Hdcp Finals'!D3:D3)</f>
        <v>0</v>
      </c>
      <c r="E141" s="29">
        <f>('75-79 Male Hdcp Finals'!E3:E3)</f>
        <v>0</v>
      </c>
      <c r="F141" s="29">
        <f>('75-79 Male Hdcp Finals'!F3:F3)</f>
        <v>0</v>
      </c>
      <c r="G141" s="29">
        <f>('75-79 Male Hdcp Finals'!G3:G3)</f>
        <v>202</v>
      </c>
      <c r="H141" s="29">
        <f>('75-79 Male Hdcp Finals'!H3:H3)</f>
        <v>153</v>
      </c>
      <c r="I141" s="29">
        <f>('75-79 Male Hdcp Finals'!I3:I3)</f>
        <v>166</v>
      </c>
      <c r="J141" s="29">
        <f>('75-79 Male Hdcp Finals'!J60:J60)</f>
        <v>0</v>
      </c>
      <c r="K141" s="44">
        <f>('75-79 Male Hdcp Finals'!N4:N4)</f>
        <v>0</v>
      </c>
      <c r="L141" s="44">
        <f>('75-79 Male Hdcp Finals'!O3:O3)</f>
        <v>521</v>
      </c>
    </row>
    <row r="142" spans="1:15" x14ac:dyDescent="0.25">
      <c r="A142" s="171" t="s">
        <v>10</v>
      </c>
      <c r="B142" s="32" t="str">
        <f>('75-79 Male Hdcp Finals'!B4:B4)</f>
        <v>Izumi</v>
      </c>
      <c r="C142" s="32" t="str">
        <f>('75-79 Male Hdcp Finals'!C4:C4)</f>
        <v>George</v>
      </c>
      <c r="D142" s="32">
        <f>('75-79 Male Hdcp Finals'!D4:D4)</f>
        <v>0</v>
      </c>
      <c r="E142" s="32">
        <f>('75-79 Male Hdcp Finals'!E4:E4)</f>
        <v>0</v>
      </c>
      <c r="F142" s="32">
        <f>('75-79 Male Hdcp Finals'!F4:F4)</f>
        <v>210</v>
      </c>
      <c r="G142" s="32">
        <f>('75-79 Male Hdcp Finals'!G4:G4)</f>
        <v>146</v>
      </c>
      <c r="H142" s="32">
        <f>('75-79 Male Hdcp Finals'!H4:H4)</f>
        <v>146</v>
      </c>
      <c r="I142" s="32">
        <f>('75-79 Male Hdcp Finals'!I4:I4)</f>
        <v>159</v>
      </c>
      <c r="J142" s="32">
        <f>('75-79 Male Hdcp Finals'!J61:J61)</f>
        <v>0</v>
      </c>
      <c r="K142" s="266">
        <f>('75-79 Male Hdcp Finals'!N4:N4)</f>
        <v>0</v>
      </c>
      <c r="L142" s="266">
        <f>('75-79 Male Hdcp Finals'!O4:O4)</f>
        <v>451</v>
      </c>
    </row>
    <row r="143" spans="1:15" ht="16.5" thickBot="1" x14ac:dyDescent="0.3">
      <c r="A143" s="172" t="s">
        <v>11</v>
      </c>
      <c r="B143" s="36" t="str">
        <f>('75-79 Male Hdcp Finals'!B5:B5)</f>
        <v>Baloga</v>
      </c>
      <c r="C143" s="36" t="str">
        <f>('75-79 Male Hdcp Finals'!C5:C5)</f>
        <v>Mike</v>
      </c>
      <c r="D143" s="36">
        <f>('75-79 Male Hdcp Finals'!D5:D5)</f>
        <v>0</v>
      </c>
      <c r="E143" s="36">
        <f>('75-79 Male Hdcp Finals'!E5:E5)</f>
        <v>0</v>
      </c>
      <c r="F143" s="36">
        <f>('75-79 Male Hdcp Finals'!F5:F5)</f>
        <v>210</v>
      </c>
      <c r="G143" s="36">
        <f>('75-79 Male Hdcp Finals'!G5:G5)</f>
        <v>144</v>
      </c>
      <c r="H143" s="36">
        <f>('75-79 Male Hdcp Finals'!H5:H5)</f>
        <v>113</v>
      </c>
      <c r="I143" s="36">
        <f>('75-79 Male Hdcp Finals'!I5:I5)</f>
        <v>151</v>
      </c>
      <c r="J143" s="36">
        <f>('75-79 Male Hdcp Finals'!J62:J62)</f>
        <v>0</v>
      </c>
      <c r="K143" s="267">
        <f>('75-79 Male Hdcp Finals'!N4:N4)</f>
        <v>0</v>
      </c>
      <c r="L143" s="267">
        <f>('75-79 Male Hdcp Finals'!O5:O5)</f>
        <v>408</v>
      </c>
      <c r="M143" s="267">
        <f>('75-79 Male Hdcp Finals'!P4:P4)</f>
        <v>0</v>
      </c>
      <c r="N143" s="267">
        <f>('75-79 Male Hdcp Finals'!Q4:Q4)</f>
        <v>0</v>
      </c>
      <c r="O143" s="267">
        <f>('75-79 Male Hdcp Finals'!R4:R4)</f>
        <v>0</v>
      </c>
    </row>
    <row r="146" spans="1:12" ht="16.5" thickBot="1" x14ac:dyDescent="0.3">
      <c r="A146" s="419" t="s">
        <v>204</v>
      </c>
      <c r="B146" s="419"/>
      <c r="C146" s="419"/>
      <c r="D146" s="419"/>
      <c r="E146" s="419"/>
      <c r="F146" s="419"/>
      <c r="G146" s="419"/>
      <c r="H146" s="419"/>
      <c r="I146" s="419"/>
      <c r="J146" s="419"/>
      <c r="K146" s="419"/>
      <c r="L146" s="419"/>
    </row>
    <row r="147" spans="1:12" x14ac:dyDescent="0.25">
      <c r="A147" s="309" t="s">
        <v>12</v>
      </c>
      <c r="B147" s="18" t="s">
        <v>7</v>
      </c>
      <c r="C147" s="10" t="s">
        <v>6</v>
      </c>
      <c r="D147" s="311" t="s">
        <v>0</v>
      </c>
      <c r="E147" s="311" t="s">
        <v>4</v>
      </c>
      <c r="F147" s="311" t="s">
        <v>1</v>
      </c>
      <c r="G147" s="10" t="s">
        <v>5</v>
      </c>
      <c r="H147" s="10" t="s">
        <v>5</v>
      </c>
      <c r="I147" s="10" t="s">
        <v>5</v>
      </c>
      <c r="J147" s="311" t="s">
        <v>2</v>
      </c>
      <c r="K147" s="309" t="s">
        <v>8</v>
      </c>
      <c r="L147" s="5" t="s">
        <v>14</v>
      </c>
    </row>
    <row r="148" spans="1:12" ht="16.5" thickBot="1" x14ac:dyDescent="0.3">
      <c r="A148" s="312"/>
      <c r="B148" s="20" t="s">
        <v>16</v>
      </c>
      <c r="C148" s="21" t="s">
        <v>16</v>
      </c>
      <c r="D148" s="315"/>
      <c r="E148" s="315"/>
      <c r="F148" s="315"/>
      <c r="G148" s="21">
        <v>1</v>
      </c>
      <c r="H148" s="21">
        <v>2</v>
      </c>
      <c r="I148" s="21">
        <v>3</v>
      </c>
      <c r="J148" s="315"/>
      <c r="K148" s="312"/>
      <c r="L148" s="19" t="s">
        <v>2</v>
      </c>
    </row>
    <row r="149" spans="1:12" x14ac:dyDescent="0.25">
      <c r="A149" s="170" t="s">
        <v>9</v>
      </c>
      <c r="B149" s="29" t="str">
        <f>('80-84 Female Hdcp Finals'!B3:B3)</f>
        <v>Baloga</v>
      </c>
      <c r="C149" s="29" t="str">
        <f>('80-84 Female Hdcp Finals'!C3:C3)</f>
        <v>Winona</v>
      </c>
      <c r="D149" s="29">
        <f>('80-84 Female Hdcp Finals'!D3:D3)</f>
        <v>0</v>
      </c>
      <c r="E149" s="29">
        <f>('80-84 Female Hdcp Finals'!E3:E3)</f>
        <v>0</v>
      </c>
      <c r="F149" s="29">
        <f>('80-84 Female Hdcp Finals'!F3:F3)</f>
        <v>210</v>
      </c>
      <c r="G149" s="29">
        <f>('80-84 Female Hdcp Finals'!G3:G3)</f>
        <v>146</v>
      </c>
      <c r="H149" s="29">
        <f>('80-84 Female Hdcp Finals'!H3:H3)</f>
        <v>142</v>
      </c>
      <c r="I149" s="29">
        <f>('80-84 Female Hdcp Finals'!I3:I3)</f>
        <v>166</v>
      </c>
      <c r="J149" s="29">
        <f>('80-84 Female Hdcp Finals'!J68:J68)</f>
        <v>0</v>
      </c>
      <c r="K149" s="44">
        <f>('80-84 Female Hdcp Finals'!N4:N4)</f>
        <v>0</v>
      </c>
      <c r="L149" s="44">
        <f>('80-84 Female Hdcp Finals'!O3:O3)</f>
        <v>454</v>
      </c>
    </row>
    <row r="150" spans="1:12" x14ac:dyDescent="0.25">
      <c r="A150" s="171" t="s">
        <v>10</v>
      </c>
      <c r="B150" s="32">
        <f>('80-84 Female Hdcp Finals'!B4:B4)</f>
        <v>0</v>
      </c>
      <c r="C150" s="32">
        <f>('80-84 Female Hdcp Finals'!C4:C4)</f>
        <v>0</v>
      </c>
      <c r="D150" s="32">
        <f>('80-84 Female Hdcp Finals'!D4:D4)</f>
        <v>0</v>
      </c>
      <c r="E150" s="32">
        <f>('80-84 Female Hdcp Finals'!E4:E4)</f>
        <v>0</v>
      </c>
      <c r="F150" s="32">
        <f>('80-84 Female Hdcp Finals'!F4:F4)</f>
        <v>0</v>
      </c>
      <c r="G150" s="32">
        <f>('80-84 Female Hdcp Finals'!G4:G4)</f>
        <v>0</v>
      </c>
      <c r="H150" s="32">
        <f>('80-84 Female Hdcp Finals'!H4:H4)</f>
        <v>0</v>
      </c>
      <c r="I150" s="32">
        <f>('80-84 Female Hdcp Finals'!I4:I4)</f>
        <v>0</v>
      </c>
      <c r="J150" s="32">
        <f>('80-84 Female Hdcp Finals'!J69:J69)</f>
        <v>0</v>
      </c>
      <c r="K150" s="266">
        <f>('80-84 Female Hdcp Finals'!N4:N4)</f>
        <v>0</v>
      </c>
      <c r="L150" s="266">
        <f>('80-84 Female Hdcp Finals'!O4:O4)</f>
        <v>0</v>
      </c>
    </row>
    <row r="151" spans="1:12" ht="16.5" thickBot="1" x14ac:dyDescent="0.3">
      <c r="A151" s="172" t="s">
        <v>11</v>
      </c>
      <c r="B151" s="36">
        <f>('80-84 Female Hdcp Finals'!B5:B5)</f>
        <v>0</v>
      </c>
      <c r="C151" s="36">
        <f>('80-84 Female Hdcp Finals'!C5:C5)</f>
        <v>0</v>
      </c>
      <c r="D151" s="36">
        <f>('80-84 Female Hdcp Finals'!D5:D5)</f>
        <v>0</v>
      </c>
      <c r="E151" s="36">
        <f>('80-84 Female Hdcp Finals'!E5:E5)</f>
        <v>0</v>
      </c>
      <c r="F151" s="36">
        <f>('80-84 Female Hdcp Finals'!F5:F5)</f>
        <v>0</v>
      </c>
      <c r="G151" s="36">
        <f>('80-84 Female Hdcp Finals'!G5:G5)</f>
        <v>0</v>
      </c>
      <c r="H151" s="36">
        <f>('80-84 Female Hdcp Finals'!H5:H5)</f>
        <v>0</v>
      </c>
      <c r="I151" s="36">
        <f>('80-84 Female Hdcp Finals'!I5:I5)</f>
        <v>0</v>
      </c>
      <c r="J151" s="36">
        <f>('80-84 Female Hdcp Finals'!J70:J70)</f>
        <v>0</v>
      </c>
      <c r="K151" s="267">
        <f>('80-84 Female Hdcp Finals'!N4:N4)</f>
        <v>0</v>
      </c>
      <c r="L151" s="267">
        <f>('80-84 Female Hdcp Finals'!O5:O5)</f>
        <v>0</v>
      </c>
    </row>
    <row r="154" spans="1:12" ht="16.5" thickBot="1" x14ac:dyDescent="0.3">
      <c r="A154" s="419" t="s">
        <v>205</v>
      </c>
      <c r="B154" s="419"/>
      <c r="C154" s="419"/>
      <c r="D154" s="419"/>
      <c r="E154" s="419"/>
      <c r="F154" s="419"/>
      <c r="G154" s="419"/>
      <c r="H154" s="419"/>
      <c r="I154" s="419"/>
      <c r="J154" s="419"/>
      <c r="K154" s="419"/>
      <c r="L154" s="419"/>
    </row>
    <row r="155" spans="1:12" x14ac:dyDescent="0.25">
      <c r="A155" s="309" t="s">
        <v>12</v>
      </c>
      <c r="B155" s="18" t="s">
        <v>7</v>
      </c>
      <c r="C155" s="10" t="s">
        <v>6</v>
      </c>
      <c r="D155" s="311" t="s">
        <v>0</v>
      </c>
      <c r="E155" s="311" t="s">
        <v>4</v>
      </c>
      <c r="F155" s="311" t="s">
        <v>1</v>
      </c>
      <c r="G155" s="10" t="s">
        <v>5</v>
      </c>
      <c r="H155" s="10" t="s">
        <v>5</v>
      </c>
      <c r="I155" s="10" t="s">
        <v>5</v>
      </c>
      <c r="J155" s="311" t="s">
        <v>2</v>
      </c>
      <c r="K155" s="309" t="s">
        <v>8</v>
      </c>
      <c r="L155" s="5" t="s">
        <v>14</v>
      </c>
    </row>
    <row r="156" spans="1:12" ht="16.5" thickBot="1" x14ac:dyDescent="0.3">
      <c r="A156" s="312"/>
      <c r="B156" s="20" t="s">
        <v>16</v>
      </c>
      <c r="C156" s="21" t="s">
        <v>16</v>
      </c>
      <c r="D156" s="315"/>
      <c r="E156" s="315"/>
      <c r="F156" s="315"/>
      <c r="G156" s="21">
        <v>1</v>
      </c>
      <c r="H156" s="21">
        <v>2</v>
      </c>
      <c r="I156" s="21">
        <v>3</v>
      </c>
      <c r="J156" s="315"/>
      <c r="K156" s="312"/>
      <c r="L156" s="19" t="s">
        <v>2</v>
      </c>
    </row>
    <row r="157" spans="1:12" x14ac:dyDescent="0.25">
      <c r="A157" s="170" t="s">
        <v>9</v>
      </c>
      <c r="B157" s="29">
        <f>('80-84 Male Hdcp Finals'!B3:B3)</f>
        <v>0</v>
      </c>
      <c r="C157" s="29">
        <f>('80-84 Male Hdcp Finals'!C3:C3)</f>
        <v>0</v>
      </c>
      <c r="D157" s="29">
        <f>('80-84 Male Hdcp Finals'!D3:D3)</f>
        <v>0</v>
      </c>
      <c r="E157" s="29">
        <f>('80-84 Male Hdcp Finals'!E3:E3)</f>
        <v>0</v>
      </c>
      <c r="F157" s="29">
        <f>('80-84 Male Hdcp Finals'!F3:F3)</f>
        <v>0</v>
      </c>
      <c r="G157" s="29">
        <f>('80-84 Male Hdcp Finals'!G3:G3)</f>
        <v>0</v>
      </c>
      <c r="H157" s="29">
        <f>('80-84 Male Hdcp Finals'!H3:H3)</f>
        <v>0</v>
      </c>
      <c r="I157" s="29">
        <f>('80-84 Male Hdcp Finals'!I3:I3)</f>
        <v>0</v>
      </c>
      <c r="J157" s="29">
        <f>('80-84 Male Hdcp Finals'!J76:J76)</f>
        <v>0</v>
      </c>
      <c r="K157" s="44">
        <f>('80-84 Male Hdcp Finals'!N4:N4)</f>
        <v>0</v>
      </c>
      <c r="L157" s="44">
        <f>('80-84 Male Hdcp Finals'!O3:O3)</f>
        <v>0</v>
      </c>
    </row>
    <row r="158" spans="1:12" x14ac:dyDescent="0.25">
      <c r="A158" s="171" t="s">
        <v>10</v>
      </c>
      <c r="B158" s="32">
        <f>('80-84 Male Hdcp Finals'!B4:B4)</f>
        <v>0</v>
      </c>
      <c r="C158" s="32">
        <f>('80-84 Male Hdcp Finals'!C4:C4)</f>
        <v>0</v>
      </c>
      <c r="D158" s="32">
        <f>('80-84 Male Hdcp Finals'!D4:D4)</f>
        <v>0</v>
      </c>
      <c r="E158" s="32">
        <f>('80-84 Male Hdcp Finals'!E4:E4)</f>
        <v>0</v>
      </c>
      <c r="F158" s="32">
        <f>('80-84 Male Hdcp Finals'!F4:F4)</f>
        <v>0</v>
      </c>
      <c r="G158" s="32">
        <f>('80-84 Male Hdcp Finals'!G4:G4)</f>
        <v>0</v>
      </c>
      <c r="H158" s="32">
        <f>('80-84 Male Hdcp Finals'!H4:H4)</f>
        <v>0</v>
      </c>
      <c r="I158" s="32">
        <f>('80-84 Male Hdcp Finals'!I4:I4)</f>
        <v>0</v>
      </c>
      <c r="J158" s="32">
        <f>('80-84 Male Hdcp Finals'!J77:J77)</f>
        <v>0</v>
      </c>
      <c r="K158" s="266">
        <f>('80-84 Male Hdcp Finals'!N4:N4)</f>
        <v>0</v>
      </c>
      <c r="L158" s="266">
        <f>('80-84 Male Hdcp Finals'!O4:O4)</f>
        <v>0</v>
      </c>
    </row>
    <row r="159" spans="1:12" ht="16.5" thickBot="1" x14ac:dyDescent="0.3">
      <c r="A159" s="172" t="s">
        <v>11</v>
      </c>
      <c r="B159" s="36">
        <f>('80-84 Male Hdcp Finals'!B5:B5)</f>
        <v>0</v>
      </c>
      <c r="C159" s="36">
        <f>('80-84 Male Hdcp Finals'!C5:C5)</f>
        <v>0</v>
      </c>
      <c r="D159" s="36">
        <f>('80-84 Male Hdcp Finals'!D5:D5)</f>
        <v>0</v>
      </c>
      <c r="E159" s="36">
        <f>('80-84 Male Hdcp Finals'!E5:E5)</f>
        <v>0</v>
      </c>
      <c r="F159" s="36">
        <f>('80-84 Male Hdcp Finals'!F5:F5)</f>
        <v>0</v>
      </c>
      <c r="G159" s="36">
        <f>('80-84 Male Hdcp Finals'!G5:G5)</f>
        <v>0</v>
      </c>
      <c r="H159" s="36">
        <f>('80-84 Male Hdcp Finals'!H5:H5)</f>
        <v>0</v>
      </c>
      <c r="I159" s="36">
        <f>('80-84 Male Hdcp Finals'!I5:I5)</f>
        <v>0</v>
      </c>
      <c r="J159" s="36">
        <f>('80-84 Male Hdcp Finals'!J78:J78)</f>
        <v>0</v>
      </c>
      <c r="K159" s="267">
        <f>('80-84 Male Hdcp Finals'!N4:N4)</f>
        <v>0</v>
      </c>
      <c r="L159" s="267">
        <f>('80-84 Male Hdcp Finals'!O5:O5)</f>
        <v>0</v>
      </c>
    </row>
    <row r="162" spans="1:15" ht="16.5" thickBot="1" x14ac:dyDescent="0.3">
      <c r="A162" s="419" t="s">
        <v>206</v>
      </c>
      <c r="B162" s="419"/>
      <c r="C162" s="419"/>
      <c r="D162" s="419"/>
      <c r="E162" s="419"/>
      <c r="F162" s="419"/>
      <c r="G162" s="419"/>
      <c r="H162" s="419"/>
      <c r="I162" s="419"/>
      <c r="J162" s="419"/>
      <c r="K162" s="419"/>
      <c r="L162" s="419"/>
    </row>
    <row r="163" spans="1:15" x14ac:dyDescent="0.25">
      <c r="A163" s="309" t="s">
        <v>12</v>
      </c>
      <c r="B163" s="18" t="s">
        <v>7</v>
      </c>
      <c r="C163" s="10" t="s">
        <v>6</v>
      </c>
      <c r="D163" s="311" t="s">
        <v>0</v>
      </c>
      <c r="E163" s="311" t="s">
        <v>4</v>
      </c>
      <c r="F163" s="311" t="s">
        <v>1</v>
      </c>
      <c r="G163" s="10" t="s">
        <v>5</v>
      </c>
      <c r="H163" s="10" t="s">
        <v>5</v>
      </c>
      <c r="I163" s="10" t="s">
        <v>5</v>
      </c>
      <c r="J163" s="311" t="s">
        <v>2</v>
      </c>
      <c r="K163" s="309" t="s">
        <v>8</v>
      </c>
      <c r="L163" s="5" t="s">
        <v>14</v>
      </c>
    </row>
    <row r="164" spans="1:15" ht="16.5" thickBot="1" x14ac:dyDescent="0.3">
      <c r="A164" s="312"/>
      <c r="B164" s="20" t="s">
        <v>16</v>
      </c>
      <c r="C164" s="21" t="s">
        <v>16</v>
      </c>
      <c r="D164" s="315"/>
      <c r="E164" s="315"/>
      <c r="F164" s="315"/>
      <c r="G164" s="21">
        <v>1</v>
      </c>
      <c r="H164" s="21">
        <v>2</v>
      </c>
      <c r="I164" s="21">
        <v>3</v>
      </c>
      <c r="J164" s="315"/>
      <c r="K164" s="312"/>
      <c r="L164" s="19" t="s">
        <v>2</v>
      </c>
    </row>
    <row r="165" spans="1:15" x14ac:dyDescent="0.25">
      <c r="A165" s="170" t="s">
        <v>9</v>
      </c>
      <c r="B165" s="29" t="str">
        <f>('85-89 Female Hdcp Finals'!B3:B3)</f>
        <v>Krauss</v>
      </c>
      <c r="C165" s="29" t="str">
        <f>('85-89 Female Hdcp Finals'!C3:C3)</f>
        <v>Millie</v>
      </c>
      <c r="D165" s="29">
        <f>('85-89 Female Hdcp Finals'!D3:D3)</f>
        <v>0</v>
      </c>
      <c r="E165" s="29">
        <f>('85-89 Female Hdcp Finals'!E3:E3)</f>
        <v>0</v>
      </c>
      <c r="F165" s="29">
        <f>('85-89 Female Hdcp Finals'!F3:F3)</f>
        <v>210</v>
      </c>
      <c r="G165" s="29">
        <f>('85-89 Female Hdcp Finals'!G3:G3)</f>
        <v>130</v>
      </c>
      <c r="H165" s="29">
        <f>('85-89 Female Hdcp Finals'!H3:H3)</f>
        <v>135</v>
      </c>
      <c r="I165" s="29">
        <f>('85-89 Female Hdcp Finals'!I3:I3)</f>
        <v>120</v>
      </c>
      <c r="J165" s="29">
        <f>('85-89 Female Hdcp Finals'!J84:J84)</f>
        <v>0</v>
      </c>
      <c r="K165" s="44">
        <f>('85-89 Female Hdcp Finals'!N4:N4)</f>
        <v>0</v>
      </c>
      <c r="L165" s="44">
        <f>('85-89 Female Hdcp Finals'!O3:O3)</f>
        <v>385</v>
      </c>
    </row>
    <row r="166" spans="1:15" x14ac:dyDescent="0.25">
      <c r="A166" s="171" t="s">
        <v>10</v>
      </c>
      <c r="B166" s="32">
        <f>('85-89 Female Hdcp Finals'!B4:B4)</f>
        <v>0</v>
      </c>
      <c r="C166" s="32">
        <f>('85-89 Female Hdcp Finals'!C4:C4)</f>
        <v>0</v>
      </c>
      <c r="D166" s="32">
        <f>('85-89 Female Hdcp Finals'!D4:D4)</f>
        <v>0</v>
      </c>
      <c r="E166" s="32">
        <f>('85-89 Female Hdcp Finals'!E4:E4)</f>
        <v>0</v>
      </c>
      <c r="F166" s="32">
        <f>('85-89 Female Hdcp Finals'!F4:F4)</f>
        <v>0</v>
      </c>
      <c r="G166" s="32">
        <f>('85-89 Female Hdcp Finals'!G4:G4)</f>
        <v>0</v>
      </c>
      <c r="H166" s="32">
        <f>('85-89 Female Hdcp Finals'!H4:H4)</f>
        <v>0</v>
      </c>
      <c r="I166" s="32">
        <f>('85-89 Female Hdcp Finals'!I4:I4)</f>
        <v>0</v>
      </c>
      <c r="J166" s="32">
        <f>('85-89 Female Hdcp Finals'!J4:J4)</f>
        <v>0</v>
      </c>
      <c r="K166" s="32">
        <f>('85-89 Female Hdcp Finals'!K4:K4)</f>
        <v>0</v>
      </c>
      <c r="L166" s="266">
        <f>('85-89 Female Hdcp Finals'!O4:O4)</f>
        <v>0</v>
      </c>
      <c r="M166" s="266">
        <f>('85-89 Female Hdcp Finals'!P4:P4)</f>
        <v>0</v>
      </c>
      <c r="N166" s="266">
        <f>('85-89 Female Hdcp Finals'!Q4:Q4)</f>
        <v>0</v>
      </c>
      <c r="O166" s="266">
        <f>('85-89 Female Hdcp Finals'!R4:R4)</f>
        <v>0</v>
      </c>
    </row>
    <row r="167" spans="1:15" ht="16.5" thickBot="1" x14ac:dyDescent="0.3">
      <c r="A167" s="172" t="s">
        <v>11</v>
      </c>
      <c r="B167" s="36">
        <f>('85-89 Female Hdcp Finals'!B5:B5)</f>
        <v>0</v>
      </c>
      <c r="C167" s="36">
        <f>('85-89 Female Hdcp Finals'!C5:C5)</f>
        <v>0</v>
      </c>
      <c r="D167" s="36">
        <f>('85-89 Female Hdcp Finals'!D5:D5)</f>
        <v>0</v>
      </c>
      <c r="E167" s="36">
        <f>('85-89 Female Hdcp Finals'!E5:E5)</f>
        <v>0</v>
      </c>
      <c r="F167" s="36">
        <f>('85-89 Female Hdcp Finals'!F5:F5)</f>
        <v>0</v>
      </c>
      <c r="G167" s="36">
        <f>('85-89 Female Hdcp Finals'!G5:G5)</f>
        <v>0</v>
      </c>
      <c r="H167" s="36">
        <f>('85-89 Female Hdcp Finals'!H5:H5)</f>
        <v>0</v>
      </c>
      <c r="I167" s="36">
        <f>('85-89 Female Hdcp Finals'!I5:I5)</f>
        <v>0</v>
      </c>
      <c r="J167" s="36">
        <f>('85-89 Female Hdcp Finals'!J86:J86)</f>
        <v>0</v>
      </c>
      <c r="K167" s="267">
        <f>('85-89 Female Hdcp Finals'!N4:N4)</f>
        <v>0</v>
      </c>
      <c r="L167" s="267">
        <f>('85-89 Female Hdcp Finals'!O5:O5)</f>
        <v>0</v>
      </c>
    </row>
    <row r="170" spans="1:15" ht="16.5" thickBot="1" x14ac:dyDescent="0.3">
      <c r="A170" s="419" t="s">
        <v>207</v>
      </c>
      <c r="B170" s="419"/>
      <c r="C170" s="419"/>
      <c r="D170" s="419"/>
      <c r="E170" s="419"/>
      <c r="F170" s="419"/>
      <c r="G170" s="419"/>
      <c r="H170" s="419"/>
      <c r="I170" s="419"/>
      <c r="J170" s="419"/>
      <c r="K170" s="419"/>
      <c r="L170" s="419"/>
    </row>
    <row r="171" spans="1:15" x14ac:dyDescent="0.25">
      <c r="A171" s="309" t="s">
        <v>12</v>
      </c>
      <c r="B171" s="18" t="s">
        <v>7</v>
      </c>
      <c r="C171" s="10" t="s">
        <v>6</v>
      </c>
      <c r="D171" s="311" t="s">
        <v>0</v>
      </c>
      <c r="E171" s="311" t="s">
        <v>4</v>
      </c>
      <c r="F171" s="311" t="s">
        <v>1</v>
      </c>
      <c r="G171" s="10" t="s">
        <v>5</v>
      </c>
      <c r="H171" s="10" t="s">
        <v>5</v>
      </c>
      <c r="I171" s="10" t="s">
        <v>5</v>
      </c>
      <c r="J171" s="311" t="s">
        <v>2</v>
      </c>
      <c r="K171" s="309" t="s">
        <v>8</v>
      </c>
      <c r="L171" s="5" t="s">
        <v>14</v>
      </c>
    </row>
    <row r="172" spans="1:15" ht="16.5" thickBot="1" x14ac:dyDescent="0.3">
      <c r="A172" s="312"/>
      <c r="B172" s="20" t="s">
        <v>16</v>
      </c>
      <c r="C172" s="21" t="s">
        <v>16</v>
      </c>
      <c r="D172" s="315"/>
      <c r="E172" s="315"/>
      <c r="F172" s="315"/>
      <c r="G172" s="21">
        <v>1</v>
      </c>
      <c r="H172" s="21">
        <v>2</v>
      </c>
      <c r="I172" s="21">
        <v>3</v>
      </c>
      <c r="J172" s="315"/>
      <c r="K172" s="312"/>
      <c r="L172" s="19" t="s">
        <v>2</v>
      </c>
    </row>
    <row r="173" spans="1:15" x14ac:dyDescent="0.25">
      <c r="A173" s="170" t="s">
        <v>9</v>
      </c>
      <c r="B173" s="29" t="str">
        <f>('85-89 Male Hdcp Finals'!B3:B3)</f>
        <v>Havlick</v>
      </c>
      <c r="C173" s="29" t="str">
        <f>('85-89 Male Hdcp Finals'!C3:C3)</f>
        <v>Joseph</v>
      </c>
      <c r="D173" s="29">
        <f>('85-89 Male Hdcp Finals'!D3:D3)</f>
        <v>0</v>
      </c>
      <c r="E173" s="29">
        <f>('85-89 Male Hdcp Finals'!E3:E3)</f>
        <v>0</v>
      </c>
      <c r="F173" s="29">
        <f>('85-89 Male Hdcp Finals'!F3:F3)</f>
        <v>0</v>
      </c>
      <c r="G173" s="29">
        <f>('85-89 Male Hdcp Finals'!G3:G3)</f>
        <v>113</v>
      </c>
      <c r="H173" s="29">
        <f>('85-89 Male Hdcp Finals'!H3:H3)</f>
        <v>153</v>
      </c>
      <c r="I173" s="29">
        <f>('85-89 Male Hdcp Finals'!I3:I3)</f>
        <v>134</v>
      </c>
      <c r="J173" s="29">
        <f>('85-89 Male Hdcp Finals'!J92:J92)</f>
        <v>0</v>
      </c>
      <c r="K173" s="44">
        <f>('85-89 Male Hdcp Finals'!N4:N4)</f>
        <v>0</v>
      </c>
      <c r="L173" s="44">
        <f>('85-89 Male Hdcp Finals'!O3:O3)</f>
        <v>400</v>
      </c>
      <c r="M173" s="44">
        <f>('85-89 Male Hdcp Finals'!P4:P4)</f>
        <v>0</v>
      </c>
      <c r="N173" s="44">
        <f>('85-89 Male Hdcp Finals'!Q4:Q4)</f>
        <v>0</v>
      </c>
      <c r="O173" s="44">
        <f>('85-89 Male Hdcp Finals'!R4:R4)</f>
        <v>0</v>
      </c>
    </row>
    <row r="174" spans="1:15" x14ac:dyDescent="0.25">
      <c r="A174" s="171" t="s">
        <v>10</v>
      </c>
      <c r="B174" s="32">
        <f>('85-89 Male Hdcp Finals'!B4:B4)</f>
        <v>0</v>
      </c>
      <c r="C174" s="32">
        <f>('85-89 Male Hdcp Finals'!C4:C4)</f>
        <v>0</v>
      </c>
      <c r="D174" s="32">
        <f>('85-89 Male Hdcp Finals'!D4:D4)</f>
        <v>0</v>
      </c>
      <c r="E174" s="32">
        <f>('85-89 Male Hdcp Finals'!E4:E4)</f>
        <v>0</v>
      </c>
      <c r="F174" s="32">
        <f>('85-89 Male Hdcp Finals'!F4:F4)</f>
        <v>0</v>
      </c>
      <c r="G174" s="32">
        <f>('85-89 Male Hdcp Finals'!G4:G4)</f>
        <v>0</v>
      </c>
      <c r="H174" s="32">
        <f>('85-89 Male Hdcp Finals'!H4:H4)</f>
        <v>0</v>
      </c>
      <c r="I174" s="32">
        <f>('85-89 Male Hdcp Finals'!I4:I4)</f>
        <v>0</v>
      </c>
      <c r="J174" s="32">
        <f>('85-89 Male Hdcp Finals'!J93:J93)</f>
        <v>0</v>
      </c>
      <c r="K174" s="266">
        <f>('85-89 Male Hdcp Finals'!N4:N4)</f>
        <v>0</v>
      </c>
      <c r="L174" s="266">
        <f>('85-89 Male Hdcp Finals'!O4:O4)</f>
        <v>0</v>
      </c>
      <c r="M174" s="266">
        <f>('85-89 Male Hdcp Finals'!P4:P4)</f>
        <v>0</v>
      </c>
      <c r="N174" s="266">
        <f>('85-89 Male Hdcp Finals'!Q4:Q4)</f>
        <v>0</v>
      </c>
      <c r="O174" s="266">
        <f>('85-89 Male Hdcp Finals'!R4:R4)</f>
        <v>0</v>
      </c>
    </row>
    <row r="175" spans="1:15" ht="16.5" thickBot="1" x14ac:dyDescent="0.3">
      <c r="A175" s="172" t="s">
        <v>11</v>
      </c>
      <c r="B175" s="36">
        <f>('85-89 Male Hdcp Finals'!B5:B5)</f>
        <v>0</v>
      </c>
      <c r="C175" s="36">
        <f>('85-89 Male Hdcp Finals'!C5:C5)</f>
        <v>0</v>
      </c>
      <c r="D175" s="36">
        <f>('85-89 Male Hdcp Finals'!D5:D5)</f>
        <v>0</v>
      </c>
      <c r="E175" s="36">
        <f>('85-89 Male Hdcp Finals'!E5:E5)</f>
        <v>0</v>
      </c>
      <c r="F175" s="36">
        <f>('85-89 Male Hdcp Finals'!F5:F5)</f>
        <v>0</v>
      </c>
      <c r="G175" s="36">
        <f>('85-89 Male Hdcp Finals'!G5:G5)</f>
        <v>0</v>
      </c>
      <c r="H175" s="36">
        <f>('85-89 Male Hdcp Finals'!H5:H5)</f>
        <v>0</v>
      </c>
      <c r="I175" s="36">
        <f>('85-89 Male Hdcp Finals'!I5:I5)</f>
        <v>0</v>
      </c>
      <c r="J175" s="36">
        <f>('85-89 Male Hdcp Finals'!J94:J94)</f>
        <v>0</v>
      </c>
      <c r="K175" s="267">
        <f>('85-89 Male Hdcp Finals'!N4:N4)</f>
        <v>0</v>
      </c>
      <c r="L175" s="267">
        <f>('85-89 Male Hdcp Finals'!O5:O5)</f>
        <v>0</v>
      </c>
      <c r="M175" s="267" t="e">
        <f>(#REF!)</f>
        <v>#REF!</v>
      </c>
      <c r="N175" s="267" t="e">
        <f>(#REF!)</f>
        <v>#REF!</v>
      </c>
      <c r="O175" s="267" t="e">
        <f>(#REF!)</f>
        <v>#REF!</v>
      </c>
    </row>
    <row r="178" spans="1:15" ht="16.5" thickBot="1" x14ac:dyDescent="0.3">
      <c r="A178" s="419" t="s">
        <v>208</v>
      </c>
      <c r="B178" s="419"/>
      <c r="C178" s="419"/>
      <c r="D178" s="419"/>
      <c r="E178" s="419"/>
      <c r="F178" s="419"/>
      <c r="G178" s="419"/>
      <c r="H178" s="419"/>
      <c r="I178" s="419"/>
      <c r="J178" s="419"/>
      <c r="K178" s="419"/>
      <c r="L178" s="419"/>
    </row>
    <row r="179" spans="1:15" x14ac:dyDescent="0.25">
      <c r="A179" s="309" t="s">
        <v>12</v>
      </c>
      <c r="B179" s="18" t="s">
        <v>7</v>
      </c>
      <c r="C179" s="10" t="s">
        <v>6</v>
      </c>
      <c r="D179" s="311" t="s">
        <v>0</v>
      </c>
      <c r="E179" s="311" t="s">
        <v>4</v>
      </c>
      <c r="F179" s="311" t="s">
        <v>1</v>
      </c>
      <c r="G179" s="10" t="s">
        <v>5</v>
      </c>
      <c r="H179" s="10" t="s">
        <v>5</v>
      </c>
      <c r="I179" s="10" t="s">
        <v>5</v>
      </c>
      <c r="J179" s="311" t="s">
        <v>2</v>
      </c>
      <c r="K179" s="309" t="s">
        <v>8</v>
      </c>
      <c r="L179" s="5" t="s">
        <v>14</v>
      </c>
    </row>
    <row r="180" spans="1:15" ht="16.5" thickBot="1" x14ac:dyDescent="0.3">
      <c r="A180" s="312"/>
      <c r="B180" s="20" t="s">
        <v>16</v>
      </c>
      <c r="C180" s="21" t="s">
        <v>16</v>
      </c>
      <c r="D180" s="315"/>
      <c r="E180" s="315"/>
      <c r="F180" s="315"/>
      <c r="G180" s="21">
        <v>1</v>
      </c>
      <c r="H180" s="21">
        <v>2</v>
      </c>
      <c r="I180" s="21">
        <v>3</v>
      </c>
      <c r="J180" s="315"/>
      <c r="K180" s="312"/>
      <c r="L180" s="19" t="s">
        <v>2</v>
      </c>
    </row>
    <row r="181" spans="1:15" x14ac:dyDescent="0.25">
      <c r="A181" s="170" t="s">
        <v>9</v>
      </c>
      <c r="B181" s="29">
        <f>('90-94 Female Hdcp Finals'!B3:B3)</f>
        <v>0</v>
      </c>
      <c r="C181" s="29">
        <f>('90-94 Female Hdcp Finals'!C3:C3)</f>
        <v>0</v>
      </c>
      <c r="D181" s="29">
        <f>('90-94 Female Hdcp Finals'!D3:D3)</f>
        <v>0</v>
      </c>
      <c r="E181" s="29">
        <f>('90-94 Female Hdcp Finals'!E3:E3)</f>
        <v>0</v>
      </c>
      <c r="F181" s="29">
        <f>('90-94 Female Hdcp Finals'!F3:F3)</f>
        <v>210</v>
      </c>
      <c r="G181" s="29">
        <f>('90-94 Female Hdcp Finals'!G3:G3)</f>
        <v>0</v>
      </c>
      <c r="H181" s="29">
        <f>('90-94 Female Hdcp Finals'!H3:H3)</f>
        <v>0</v>
      </c>
      <c r="I181" s="29">
        <f>('90-94 Female Hdcp Finals'!I3:I3)</f>
        <v>0</v>
      </c>
      <c r="J181" s="29">
        <f>('90-94 Female Hdcp Finals'!J100:J100)</f>
        <v>0</v>
      </c>
      <c r="K181" s="44">
        <f>('90-94 Female Hdcp Finals'!N4:N4)</f>
        <v>0</v>
      </c>
      <c r="L181" s="44">
        <f>('90-94 Female Hdcp Finals'!O3:O3)</f>
        <v>0</v>
      </c>
    </row>
    <row r="182" spans="1:15" x14ac:dyDescent="0.25">
      <c r="A182" s="171" t="s">
        <v>10</v>
      </c>
      <c r="B182" s="32">
        <f>('90-94 Female Hdcp Finals'!B4:B4)</f>
        <v>0</v>
      </c>
      <c r="C182" s="32">
        <f>('90-94 Female Hdcp Finals'!C4:C4)</f>
        <v>0</v>
      </c>
      <c r="D182" s="32">
        <f>('90-94 Female Hdcp Finals'!D4:D4)</f>
        <v>0</v>
      </c>
      <c r="E182" s="32">
        <f>('90-94 Female Hdcp Finals'!E4:E4)</f>
        <v>0</v>
      </c>
      <c r="F182" s="32">
        <f>('90-94 Female Hdcp Finals'!F4:F4)</f>
        <v>210</v>
      </c>
      <c r="G182" s="32">
        <f>('90-94 Female Hdcp Finals'!G4:G4)</f>
        <v>0</v>
      </c>
      <c r="H182" s="32">
        <f>('90-94 Female Hdcp Finals'!H4:H4)</f>
        <v>0</v>
      </c>
      <c r="I182" s="32">
        <f>('90-94 Female Hdcp Finals'!I4:I4)</f>
        <v>0</v>
      </c>
      <c r="J182" s="32">
        <f>('90-94 Female Hdcp Finals'!J101:J101)</f>
        <v>0</v>
      </c>
      <c r="K182" s="266">
        <f>('90-94 Female Hdcp Finals'!N4:N4)</f>
        <v>0</v>
      </c>
      <c r="L182" s="266">
        <f>('90-94 Female Hdcp Finals'!O4:O4)</f>
        <v>0</v>
      </c>
      <c r="M182" s="266" t="e">
        <f>(#REF!)</f>
        <v>#REF!</v>
      </c>
      <c r="N182" s="266" t="e">
        <f>(#REF!)</f>
        <v>#REF!</v>
      </c>
      <c r="O182" s="266" t="e">
        <f>(#REF!)</f>
        <v>#REF!</v>
      </c>
    </row>
    <row r="183" spans="1:15" ht="16.5" thickBot="1" x14ac:dyDescent="0.3">
      <c r="A183" s="172" t="s">
        <v>11</v>
      </c>
      <c r="B183" s="36">
        <f>('90-94 Female Hdcp Finals'!B5:B5)</f>
        <v>0</v>
      </c>
      <c r="C183" s="36">
        <f>('90-94 Female Hdcp Finals'!C5:C5)</f>
        <v>0</v>
      </c>
      <c r="D183" s="36">
        <f>('90-94 Female Hdcp Finals'!D5:D5)</f>
        <v>0</v>
      </c>
      <c r="E183" s="36">
        <f>('90-94 Female Hdcp Finals'!E5:E5)</f>
        <v>0</v>
      </c>
      <c r="F183" s="36">
        <f>('90-94 Female Hdcp Finals'!F5:F5)</f>
        <v>210</v>
      </c>
      <c r="G183" s="36">
        <f>('90-94 Female Hdcp Finals'!G5:G5)</f>
        <v>0</v>
      </c>
      <c r="H183" s="36">
        <f>('90-94 Female Hdcp Finals'!H5:H5)</f>
        <v>0</v>
      </c>
      <c r="I183" s="36">
        <f>('90-94 Female Hdcp Finals'!I5:I5)</f>
        <v>0</v>
      </c>
      <c r="J183" s="36">
        <f>('90-94 Female Hdcp Finals'!J102:J102)</f>
        <v>0</v>
      </c>
      <c r="K183" s="267">
        <f>('90-94 Female Hdcp Finals'!N4:N4)</f>
        <v>0</v>
      </c>
      <c r="L183" s="267">
        <f>('90-94 Female Hdcp Finals'!O5:O5)</f>
        <v>0</v>
      </c>
    </row>
    <row r="186" spans="1:15" ht="16.5" thickBot="1" x14ac:dyDescent="0.3">
      <c r="A186" s="419" t="s">
        <v>209</v>
      </c>
      <c r="B186" s="419"/>
      <c r="C186" s="419"/>
      <c r="D186" s="419"/>
      <c r="E186" s="419"/>
      <c r="F186" s="419"/>
      <c r="G186" s="419"/>
      <c r="H186" s="419"/>
      <c r="I186" s="419"/>
      <c r="J186" s="419"/>
      <c r="K186" s="419"/>
      <c r="L186" s="419"/>
    </row>
    <row r="187" spans="1:15" x14ac:dyDescent="0.25">
      <c r="A187" s="309" t="s">
        <v>12</v>
      </c>
      <c r="B187" s="18" t="s">
        <v>7</v>
      </c>
      <c r="C187" s="10" t="s">
        <v>6</v>
      </c>
      <c r="D187" s="311" t="s">
        <v>0</v>
      </c>
      <c r="E187" s="311" t="s">
        <v>4</v>
      </c>
      <c r="F187" s="311" t="s">
        <v>1</v>
      </c>
      <c r="G187" s="10" t="s">
        <v>5</v>
      </c>
      <c r="H187" s="10" t="s">
        <v>5</v>
      </c>
      <c r="I187" s="10" t="s">
        <v>5</v>
      </c>
      <c r="J187" s="311" t="s">
        <v>2</v>
      </c>
      <c r="K187" s="309" t="s">
        <v>8</v>
      </c>
      <c r="L187" s="5" t="s">
        <v>14</v>
      </c>
    </row>
    <row r="188" spans="1:15" ht="16.5" thickBot="1" x14ac:dyDescent="0.3">
      <c r="A188" s="312"/>
      <c r="B188" s="20" t="s">
        <v>16</v>
      </c>
      <c r="C188" s="21" t="s">
        <v>16</v>
      </c>
      <c r="D188" s="315"/>
      <c r="E188" s="315"/>
      <c r="F188" s="315"/>
      <c r="G188" s="21">
        <v>1</v>
      </c>
      <c r="H188" s="21">
        <v>2</v>
      </c>
      <c r="I188" s="21">
        <v>3</v>
      </c>
      <c r="J188" s="315"/>
      <c r="K188" s="312"/>
      <c r="L188" s="19" t="s">
        <v>2</v>
      </c>
    </row>
    <row r="189" spans="1:15" x14ac:dyDescent="0.25">
      <c r="A189" s="170" t="s">
        <v>9</v>
      </c>
      <c r="B189" s="29">
        <f>('90-94 Male Hdcp Finals'!B3:B3)</f>
        <v>0</v>
      </c>
      <c r="C189" s="29">
        <f>('90-94 Male Hdcp Finals'!C3:C3)</f>
        <v>0</v>
      </c>
      <c r="D189" s="29">
        <f>('90-94 Male Hdcp Finals'!D3:D3)</f>
        <v>0</v>
      </c>
      <c r="E189" s="29">
        <f>('90-94 Male Hdcp Finals'!E3:E3)</f>
        <v>0</v>
      </c>
      <c r="F189" s="29">
        <f>('90-94 Male Hdcp Finals'!F3:F3)</f>
        <v>210</v>
      </c>
      <c r="G189" s="29">
        <f>('90-94 Male Hdcp Finals'!G3:G3)</f>
        <v>0</v>
      </c>
      <c r="H189" s="29">
        <f>('90-94 Male Hdcp Finals'!H3:H3)</f>
        <v>0</v>
      </c>
      <c r="I189" s="29">
        <f>('90-94 Male Hdcp Finals'!I3:I3)</f>
        <v>0</v>
      </c>
      <c r="J189" s="29">
        <f>('90-94 Male Hdcp Finals'!J108:J108)</f>
        <v>0</v>
      </c>
      <c r="K189" s="44">
        <f>('90-94 Male Hdcp Finals'!N4:N4)</f>
        <v>0</v>
      </c>
      <c r="L189" s="44">
        <f>('90-94 Male Hdcp Finals'!O3:O3)</f>
        <v>0</v>
      </c>
      <c r="M189" s="44" t="e">
        <f>(#REF!)</f>
        <v>#REF!</v>
      </c>
      <c r="N189" s="44" t="e">
        <f>(#REF!)</f>
        <v>#REF!</v>
      </c>
      <c r="O189" s="44" t="e">
        <f>(#REF!)</f>
        <v>#REF!</v>
      </c>
    </row>
    <row r="190" spans="1:15" x14ac:dyDescent="0.25">
      <c r="A190" s="171" t="s">
        <v>10</v>
      </c>
      <c r="B190" s="32">
        <f>('90-94 Male Hdcp Finals'!B4:B4)</f>
        <v>0</v>
      </c>
      <c r="C190" s="32">
        <f>('90-94 Male Hdcp Finals'!C4:C4)</f>
        <v>0</v>
      </c>
      <c r="D190" s="32">
        <f>('90-94 Male Hdcp Finals'!D4:D4)</f>
        <v>0</v>
      </c>
      <c r="E190" s="32">
        <f>('90-94 Male Hdcp Finals'!E4:E4)</f>
        <v>0</v>
      </c>
      <c r="F190" s="32">
        <f>('90-94 Male Hdcp Finals'!F4:F4)</f>
        <v>210</v>
      </c>
      <c r="G190" s="32">
        <f>('90-94 Male Hdcp Finals'!G4:G4)</f>
        <v>0</v>
      </c>
      <c r="H190" s="32">
        <f>('90-94 Male Hdcp Finals'!H4:H4)</f>
        <v>0</v>
      </c>
      <c r="I190" s="32">
        <f>('90-94 Male Hdcp Finals'!I4:I4)</f>
        <v>0</v>
      </c>
      <c r="J190" s="32">
        <f>('90-94 Male Hdcp Finals'!J109:J109)</f>
        <v>0</v>
      </c>
      <c r="K190" s="266">
        <f>('90-94 Male Hdcp Finals'!N4:N4)</f>
        <v>0</v>
      </c>
      <c r="L190" s="266">
        <f>('90-94 Male Hdcp Finals'!O4:O4)</f>
        <v>0</v>
      </c>
      <c r="M190" s="266">
        <f>('90-94 Male Hdcp Finals'!P4:P4)</f>
        <v>0</v>
      </c>
      <c r="N190" s="266">
        <f>('90-94 Male Hdcp Finals'!Q4:Q4)</f>
        <v>0</v>
      </c>
      <c r="O190" s="266">
        <f>('90-94 Male Hdcp Finals'!R4:R4)</f>
        <v>0</v>
      </c>
    </row>
    <row r="191" spans="1:15" ht="16.5" thickBot="1" x14ac:dyDescent="0.3">
      <c r="A191" s="172" t="s">
        <v>11</v>
      </c>
      <c r="B191" s="36">
        <f>('90-94 Male Hdcp Finals'!B5:B5)</f>
        <v>0</v>
      </c>
      <c r="C191" s="36">
        <f>('90-94 Male Hdcp Finals'!C5:C5)</f>
        <v>0</v>
      </c>
      <c r="D191" s="36">
        <f>('90-94 Male Hdcp Finals'!D5:D5)</f>
        <v>0</v>
      </c>
      <c r="E191" s="36">
        <f>('90-94 Male Hdcp Finals'!E5:E5)</f>
        <v>0</v>
      </c>
      <c r="F191" s="36">
        <f>('90-94 Male Hdcp Finals'!F5:F5)</f>
        <v>210</v>
      </c>
      <c r="G191" s="36">
        <f>('90-94 Male Hdcp Finals'!G5:G5)</f>
        <v>0</v>
      </c>
      <c r="H191" s="36">
        <f>('90-94 Male Hdcp Finals'!H5:H5)</f>
        <v>0</v>
      </c>
      <c r="I191" s="36">
        <f>('90-94 Male Hdcp Finals'!I5:I5)</f>
        <v>0</v>
      </c>
      <c r="J191" s="36">
        <f>('90-94 Male Hdcp Finals'!J110:J110)</f>
        <v>0</v>
      </c>
      <c r="K191" s="267">
        <f>('90-94 Male Hdcp Finals'!N4:N4)</f>
        <v>0</v>
      </c>
      <c r="L191" s="267">
        <f>('90-94 Male Hdcp Finals'!O5:O5)</f>
        <v>0</v>
      </c>
    </row>
    <row r="194" spans="1:15" ht="16.5" thickBot="1" x14ac:dyDescent="0.3">
      <c r="A194" s="419" t="s">
        <v>210</v>
      </c>
      <c r="B194" s="419"/>
      <c r="C194" s="419"/>
      <c r="D194" s="419"/>
      <c r="E194" s="419"/>
      <c r="F194" s="419"/>
      <c r="G194" s="419"/>
      <c r="H194" s="419"/>
      <c r="I194" s="419"/>
      <c r="J194" s="419"/>
      <c r="K194" s="419"/>
      <c r="L194" s="419"/>
    </row>
    <row r="195" spans="1:15" x14ac:dyDescent="0.25">
      <c r="A195" s="309" t="s">
        <v>12</v>
      </c>
      <c r="B195" s="18" t="s">
        <v>7</v>
      </c>
      <c r="C195" s="10" t="s">
        <v>6</v>
      </c>
      <c r="D195" s="311" t="s">
        <v>0</v>
      </c>
      <c r="E195" s="311" t="s">
        <v>4</v>
      </c>
      <c r="F195" s="311" t="s">
        <v>1</v>
      </c>
      <c r="G195" s="10" t="s">
        <v>5</v>
      </c>
      <c r="H195" s="10" t="s">
        <v>5</v>
      </c>
      <c r="I195" s="10" t="s">
        <v>5</v>
      </c>
      <c r="J195" s="311" t="s">
        <v>2</v>
      </c>
      <c r="K195" s="309" t="s">
        <v>8</v>
      </c>
      <c r="L195" s="5" t="s">
        <v>14</v>
      </c>
    </row>
    <row r="196" spans="1:15" ht="16.5" thickBot="1" x14ac:dyDescent="0.3">
      <c r="A196" s="312"/>
      <c r="B196" s="20" t="s">
        <v>16</v>
      </c>
      <c r="C196" s="21" t="s">
        <v>16</v>
      </c>
      <c r="D196" s="315"/>
      <c r="E196" s="315"/>
      <c r="F196" s="315"/>
      <c r="G196" s="21">
        <v>1</v>
      </c>
      <c r="H196" s="21">
        <v>2</v>
      </c>
      <c r="I196" s="21">
        <v>3</v>
      </c>
      <c r="J196" s="315"/>
      <c r="K196" s="312"/>
      <c r="L196" s="19" t="s">
        <v>2</v>
      </c>
    </row>
    <row r="197" spans="1:15" x14ac:dyDescent="0.25">
      <c r="A197" s="170" t="s">
        <v>9</v>
      </c>
      <c r="B197" s="29">
        <f>('95-99 Female Hdcp Finals'!B3:B3)</f>
        <v>0</v>
      </c>
      <c r="C197" s="29">
        <f>('95-99 Female Hdcp Finals'!C3:C3)</f>
        <v>0</v>
      </c>
      <c r="D197" s="29">
        <f>('95-99 Female Hdcp Finals'!D3:D3)</f>
        <v>0</v>
      </c>
      <c r="E197" s="29">
        <f>('95-99 Female Hdcp Finals'!E3:E3)</f>
        <v>0</v>
      </c>
      <c r="F197" s="29">
        <f>('95-99 Female Hdcp Finals'!F3:F3)</f>
        <v>210</v>
      </c>
      <c r="G197" s="29">
        <f>('95-99 Female Hdcp Finals'!G3:G3)</f>
        <v>0</v>
      </c>
      <c r="H197" s="29">
        <f>('95-99 Female Hdcp Finals'!H3:H3)</f>
        <v>0</v>
      </c>
      <c r="I197" s="29">
        <f>('95-99 Female Hdcp Finals'!I3:I3)</f>
        <v>0</v>
      </c>
      <c r="J197" s="29">
        <f>('95-99 Female Hdcp Finals'!J116:J116)</f>
        <v>0</v>
      </c>
      <c r="K197" s="44">
        <f>('95-99 Female Hdcp Finals'!N4:N4)</f>
        <v>0</v>
      </c>
      <c r="L197" s="44">
        <f>('95-99 Female Hdcp Finals'!O3:O3)</f>
        <v>0</v>
      </c>
    </row>
    <row r="198" spans="1:15" x14ac:dyDescent="0.25">
      <c r="A198" s="171" t="s">
        <v>10</v>
      </c>
      <c r="B198" s="32">
        <f>('95-99 Female Hdcp Finals'!B4:B4)</f>
        <v>0</v>
      </c>
      <c r="C198" s="32">
        <f>('95-99 Female Hdcp Finals'!C4:C4)</f>
        <v>0</v>
      </c>
      <c r="D198" s="32">
        <f>('95-99 Female Hdcp Finals'!D4:D4)</f>
        <v>0</v>
      </c>
      <c r="E198" s="32">
        <f>('95-99 Female Hdcp Finals'!E4:E4)</f>
        <v>0</v>
      </c>
      <c r="F198" s="32">
        <f>('95-99 Female Hdcp Finals'!F4:F4)</f>
        <v>210</v>
      </c>
      <c r="G198" s="32">
        <f>('95-99 Female Hdcp Finals'!G4:G4)</f>
        <v>0</v>
      </c>
      <c r="H198" s="32">
        <f>('95-99 Female Hdcp Finals'!H4:H4)</f>
        <v>0</v>
      </c>
      <c r="I198" s="32">
        <f>('95-99 Female Hdcp Finals'!I4:I4)</f>
        <v>0</v>
      </c>
      <c r="J198" s="32">
        <f>('95-99 Female Hdcp Finals'!J117:J117)</f>
        <v>0</v>
      </c>
      <c r="K198" s="266">
        <f>('95-99 Female Hdcp Finals'!N4:N4)</f>
        <v>0</v>
      </c>
      <c r="L198" s="266">
        <f>('95-99 Female Hdcp Finals'!O4:O4)</f>
        <v>0</v>
      </c>
    </row>
    <row r="199" spans="1:15" ht="16.5" thickBot="1" x14ac:dyDescent="0.3">
      <c r="A199" s="172" t="s">
        <v>11</v>
      </c>
      <c r="B199" s="36">
        <f>('95-99 Female Hdcp Finals'!B5:B5)</f>
        <v>0</v>
      </c>
      <c r="C199" s="36">
        <f>('95-99 Female Hdcp Finals'!C5:C5)</f>
        <v>0</v>
      </c>
      <c r="D199" s="36">
        <f>('95-99 Female Hdcp Finals'!D5:D5)</f>
        <v>0</v>
      </c>
      <c r="E199" s="36">
        <f>('95-99 Female Hdcp Finals'!E5:E5)</f>
        <v>0</v>
      </c>
      <c r="F199" s="36">
        <f>('95-99 Female Hdcp Finals'!F5:F5)</f>
        <v>210</v>
      </c>
      <c r="G199" s="36">
        <f>('95-99 Female Hdcp Finals'!G5:G5)</f>
        <v>0</v>
      </c>
      <c r="H199" s="36">
        <f>('95-99 Female Hdcp Finals'!H5:H5)</f>
        <v>0</v>
      </c>
      <c r="I199" s="36">
        <f>('95-99 Female Hdcp Finals'!I5:I5)</f>
        <v>0</v>
      </c>
      <c r="J199" s="36">
        <f>('95-99 Female Hdcp Finals'!J118:J118)</f>
        <v>0</v>
      </c>
      <c r="K199" s="267">
        <f>('95-99 Female Hdcp Finals'!N4:N4)</f>
        <v>0</v>
      </c>
      <c r="L199" s="267">
        <f>('95-99 Female Hdcp Finals'!O5:O5)</f>
        <v>0</v>
      </c>
      <c r="M199" s="267" t="e">
        <f>(#REF!)</f>
        <v>#REF!</v>
      </c>
      <c r="N199" s="267" t="e">
        <f>(#REF!)</f>
        <v>#REF!</v>
      </c>
      <c r="O199" s="267" t="e">
        <f>(#REF!)</f>
        <v>#REF!</v>
      </c>
    </row>
    <row r="202" spans="1:15" ht="16.5" thickBot="1" x14ac:dyDescent="0.3">
      <c r="A202" s="419" t="s">
        <v>211</v>
      </c>
      <c r="B202" s="419"/>
      <c r="C202" s="419"/>
      <c r="D202" s="419"/>
      <c r="E202" s="419"/>
      <c r="F202" s="419"/>
      <c r="G202" s="419"/>
      <c r="H202" s="419"/>
      <c r="I202" s="419"/>
      <c r="J202" s="419"/>
      <c r="K202" s="419"/>
      <c r="L202" s="419"/>
    </row>
    <row r="203" spans="1:15" x14ac:dyDescent="0.25">
      <c r="A203" s="309" t="s">
        <v>12</v>
      </c>
      <c r="B203" s="18" t="s">
        <v>7</v>
      </c>
      <c r="C203" s="10" t="s">
        <v>6</v>
      </c>
      <c r="D203" s="311" t="s">
        <v>0</v>
      </c>
      <c r="E203" s="311" t="s">
        <v>4</v>
      </c>
      <c r="F203" s="311" t="s">
        <v>1</v>
      </c>
      <c r="G203" s="10" t="s">
        <v>5</v>
      </c>
      <c r="H203" s="10" t="s">
        <v>5</v>
      </c>
      <c r="I203" s="10" t="s">
        <v>5</v>
      </c>
      <c r="J203" s="311" t="s">
        <v>2</v>
      </c>
      <c r="K203" s="309" t="s">
        <v>8</v>
      </c>
      <c r="L203" s="5" t="s">
        <v>14</v>
      </c>
    </row>
    <row r="204" spans="1:15" ht="16.5" thickBot="1" x14ac:dyDescent="0.3">
      <c r="A204" s="312"/>
      <c r="B204" s="20" t="s">
        <v>16</v>
      </c>
      <c r="C204" s="21" t="s">
        <v>16</v>
      </c>
      <c r="D204" s="315"/>
      <c r="E204" s="315"/>
      <c r="F204" s="315"/>
      <c r="G204" s="21">
        <v>1</v>
      </c>
      <c r="H204" s="21">
        <v>2</v>
      </c>
      <c r="I204" s="21">
        <v>3</v>
      </c>
      <c r="J204" s="315"/>
      <c r="K204" s="312"/>
      <c r="L204" s="19" t="s">
        <v>2</v>
      </c>
    </row>
    <row r="205" spans="1:15" x14ac:dyDescent="0.25">
      <c r="A205" s="170" t="s">
        <v>9</v>
      </c>
      <c r="B205" s="29">
        <f>('95-99 Male Hdcp Finals'!B3:B3)</f>
        <v>0</v>
      </c>
      <c r="C205" s="29">
        <f>('95-99 Male Hdcp Finals'!C3:C3)</f>
        <v>0</v>
      </c>
      <c r="D205" s="29">
        <f>('95-99 Male Hdcp Finals'!D3:D3)</f>
        <v>0</v>
      </c>
      <c r="E205" s="29">
        <f>('95-99 Male Hdcp Finals'!E3:E3)</f>
        <v>0</v>
      </c>
      <c r="F205" s="29">
        <f>('95-99 Male Hdcp Finals'!F3:F3)</f>
        <v>210</v>
      </c>
      <c r="G205" s="29">
        <f>('95-99 Male Hdcp Finals'!G3:G3)</f>
        <v>0</v>
      </c>
      <c r="H205" s="29">
        <f>('95-99 Male Hdcp Finals'!H3:H3)</f>
        <v>0</v>
      </c>
      <c r="I205" s="29">
        <f>('95-99 Male Hdcp Finals'!I3:I3)</f>
        <v>0</v>
      </c>
      <c r="J205" s="29">
        <f>('95-99 Male Hdcp Finals'!J124:J124)</f>
        <v>0</v>
      </c>
      <c r="K205" s="44">
        <f>('95-99 Male Hdcp Finals'!N4:N4)</f>
        <v>0</v>
      </c>
      <c r="L205" s="44">
        <f>('95-99 Male Hdcp Finals'!O3:O3)</f>
        <v>0</v>
      </c>
    </row>
    <row r="206" spans="1:15" x14ac:dyDescent="0.25">
      <c r="A206" s="171" t="s">
        <v>10</v>
      </c>
      <c r="B206" s="32">
        <f>('95-99 Male Hdcp Finals'!B4:B4)</f>
        <v>0</v>
      </c>
      <c r="C206" s="32">
        <f>('95-99 Male Hdcp Finals'!C4:C4)</f>
        <v>0</v>
      </c>
      <c r="D206" s="32">
        <f>('95-99 Male Hdcp Finals'!D4:D4)</f>
        <v>0</v>
      </c>
      <c r="E206" s="32">
        <f>('95-99 Male Hdcp Finals'!E4:E4)</f>
        <v>0</v>
      </c>
      <c r="F206" s="32">
        <f>('95-99 Male Hdcp Finals'!F4:F4)</f>
        <v>210</v>
      </c>
      <c r="G206" s="32">
        <f>('95-99 Male Hdcp Finals'!G4:G4)</f>
        <v>0</v>
      </c>
      <c r="H206" s="32">
        <f>('95-99 Male Hdcp Finals'!H4:H4)</f>
        <v>0</v>
      </c>
      <c r="I206" s="32">
        <f>('95-99 Male Hdcp Finals'!I4:I4)</f>
        <v>0</v>
      </c>
      <c r="J206" s="32">
        <f>('95-99 Male Hdcp Finals'!J125:J125)</f>
        <v>0</v>
      </c>
      <c r="K206" s="266">
        <f>('95-99 Male Hdcp Finals'!N4:N4)</f>
        <v>0</v>
      </c>
      <c r="L206" s="266">
        <f>('95-99 Male Hdcp Finals'!O4:O4)</f>
        <v>0</v>
      </c>
    </row>
    <row r="207" spans="1:15" ht="16.5" thickBot="1" x14ac:dyDescent="0.3">
      <c r="A207" s="172" t="s">
        <v>11</v>
      </c>
      <c r="B207" s="36">
        <f>('95-99 Male Hdcp Finals'!B5:B5)</f>
        <v>0</v>
      </c>
      <c r="C207" s="36">
        <f>('95-99 Male Hdcp Finals'!C5:C5)</f>
        <v>0</v>
      </c>
      <c r="D207" s="36">
        <f>('95-99 Male Hdcp Finals'!D5:D5)</f>
        <v>0</v>
      </c>
      <c r="E207" s="36">
        <f>('95-99 Male Hdcp Finals'!E5:E5)</f>
        <v>0</v>
      </c>
      <c r="F207" s="36">
        <f>('95-99 Male Hdcp Finals'!F5:F5)</f>
        <v>210</v>
      </c>
      <c r="G207" s="36">
        <f>('95-99 Male Hdcp Finals'!G5:G5)</f>
        <v>0</v>
      </c>
      <c r="H207" s="36">
        <f>('95-99 Male Hdcp Finals'!H5:H5)</f>
        <v>0</v>
      </c>
      <c r="I207" s="36">
        <f>('95-99 Male Hdcp Finals'!I5:I5)</f>
        <v>0</v>
      </c>
      <c r="J207" s="36">
        <f>('95-99 Male Hdcp Finals'!J126:J126)</f>
        <v>0</v>
      </c>
      <c r="K207" s="267">
        <f>('95-99 Male Hdcp Finals'!N4:N4)</f>
        <v>0</v>
      </c>
      <c r="L207" s="267">
        <f>('95-99 Male Hdcp Finals'!O5:O5)</f>
        <v>0</v>
      </c>
    </row>
    <row r="210" spans="1:15" ht="16.5" thickBot="1" x14ac:dyDescent="0.3">
      <c r="A210" s="419" t="s">
        <v>212</v>
      </c>
      <c r="B210" s="419"/>
      <c r="C210" s="419"/>
      <c r="D210" s="419"/>
      <c r="E210" s="419"/>
      <c r="F210" s="419"/>
      <c r="G210" s="419"/>
      <c r="H210" s="419"/>
      <c r="I210" s="419"/>
      <c r="J210" s="419"/>
      <c r="K210" s="419"/>
      <c r="L210" s="419"/>
    </row>
    <row r="211" spans="1:15" x14ac:dyDescent="0.25">
      <c r="A211" s="309" t="s">
        <v>12</v>
      </c>
      <c r="B211" s="18" t="s">
        <v>7</v>
      </c>
      <c r="C211" s="10" t="s">
        <v>6</v>
      </c>
      <c r="D211" s="311" t="s">
        <v>0</v>
      </c>
      <c r="E211" s="311" t="s">
        <v>4</v>
      </c>
      <c r="F211" s="311" t="s">
        <v>1</v>
      </c>
      <c r="G211" s="10" t="s">
        <v>5</v>
      </c>
      <c r="H211" s="10" t="s">
        <v>5</v>
      </c>
      <c r="I211" s="10" t="s">
        <v>5</v>
      </c>
      <c r="J211" s="311" t="s">
        <v>2</v>
      </c>
      <c r="K211" s="309" t="s">
        <v>8</v>
      </c>
      <c r="L211" s="5" t="s">
        <v>14</v>
      </c>
    </row>
    <row r="212" spans="1:15" ht="16.5" thickBot="1" x14ac:dyDescent="0.3">
      <c r="A212" s="312"/>
      <c r="B212" s="20" t="s">
        <v>16</v>
      </c>
      <c r="C212" s="21" t="s">
        <v>16</v>
      </c>
      <c r="D212" s="315"/>
      <c r="E212" s="315"/>
      <c r="F212" s="315"/>
      <c r="G212" s="21">
        <v>1</v>
      </c>
      <c r="H212" s="21">
        <v>2</v>
      </c>
      <c r="I212" s="21">
        <v>3</v>
      </c>
      <c r="J212" s="315"/>
      <c r="K212" s="312"/>
      <c r="L212" s="19" t="s">
        <v>2</v>
      </c>
    </row>
    <row r="213" spans="1:15" x14ac:dyDescent="0.25">
      <c r="A213" s="170" t="s">
        <v>9</v>
      </c>
      <c r="B213" s="29">
        <f>('100-over Female Hdcp Finals'!B3:B3)</f>
        <v>0</v>
      </c>
      <c r="C213" s="29">
        <f>('100-over Female Hdcp Finals'!C3:C3)</f>
        <v>0</v>
      </c>
      <c r="D213" s="29">
        <f>('100-over Female Hdcp Finals'!D3:D3)</f>
        <v>0</v>
      </c>
      <c r="E213" s="29">
        <f>('100-over Female Hdcp Finals'!E3:E3)</f>
        <v>0</v>
      </c>
      <c r="F213" s="29">
        <f>('100-over Female Hdcp Finals'!F3:F3)</f>
        <v>210</v>
      </c>
      <c r="G213" s="29">
        <f>('100-over Female Hdcp Finals'!G3:G3)</f>
        <v>0</v>
      </c>
      <c r="H213" s="29">
        <f>('100-over Female Hdcp Finals'!H3:H3)</f>
        <v>0</v>
      </c>
      <c r="I213" s="29">
        <f>('100-over Female Hdcp Finals'!I3:I3)</f>
        <v>0</v>
      </c>
      <c r="J213" s="29">
        <f>('100-over Female Hdcp Finals'!J3:J3)</f>
        <v>0</v>
      </c>
      <c r="K213" s="29">
        <f>('100-over Female Hdcp Finals'!K3:K3)</f>
        <v>0</v>
      </c>
      <c r="L213" s="44">
        <f>('100-over Female Hdcp Finals'!O3:O3)</f>
        <v>0</v>
      </c>
    </row>
    <row r="214" spans="1:15" x14ac:dyDescent="0.25">
      <c r="A214" s="171" t="s">
        <v>10</v>
      </c>
      <c r="B214" s="32">
        <f>('100-over Female Hdcp Finals'!B4:B4)</f>
        <v>0</v>
      </c>
      <c r="C214" s="32">
        <f>('100-over Female Hdcp Finals'!C4:C4)</f>
        <v>0</v>
      </c>
      <c r="D214" s="32">
        <f>('100-over Female Hdcp Finals'!D4:D4)</f>
        <v>0</v>
      </c>
      <c r="E214" s="32">
        <f>('100-over Female Hdcp Finals'!E4:E4)</f>
        <v>0</v>
      </c>
      <c r="F214" s="32">
        <f>('100-over Female Hdcp Finals'!F4:F4)</f>
        <v>210</v>
      </c>
      <c r="G214" s="32">
        <f>('100-over Female Hdcp Finals'!G4:G4)</f>
        <v>0</v>
      </c>
      <c r="H214" s="32">
        <f>('100-over Female Hdcp Finals'!H4:H4)</f>
        <v>0</v>
      </c>
      <c r="I214" s="32">
        <f>('100-over Female Hdcp Finals'!I4:I4)</f>
        <v>0</v>
      </c>
      <c r="J214" s="32">
        <f>('100-over Female Hdcp Finals'!J133:J133)</f>
        <v>0</v>
      </c>
      <c r="K214" s="266">
        <f>('100-over Female Hdcp Finals'!N4:N4)</f>
        <v>0</v>
      </c>
      <c r="L214" s="266">
        <f>('100-over Female Hdcp Finals'!O4:O4)</f>
        <v>0</v>
      </c>
    </row>
    <row r="215" spans="1:15" ht="16.5" thickBot="1" x14ac:dyDescent="0.3">
      <c r="A215" s="172" t="s">
        <v>11</v>
      </c>
      <c r="B215" s="36">
        <f>('100-over Female Hdcp Finals'!B5:B5)</f>
        <v>0</v>
      </c>
      <c r="C215" s="36">
        <f>('100-over Female Hdcp Finals'!C5:C5)</f>
        <v>0</v>
      </c>
      <c r="D215" s="36">
        <f>('100-over Female Hdcp Finals'!D5:D5)</f>
        <v>0</v>
      </c>
      <c r="E215" s="36">
        <f>('100-over Female Hdcp Finals'!E5:E5)</f>
        <v>0</v>
      </c>
      <c r="F215" s="36">
        <f>('100-over Female Hdcp Finals'!F5:F5)</f>
        <v>210</v>
      </c>
      <c r="G215" s="36">
        <f>('100-over Female Hdcp Finals'!G5:G5)</f>
        <v>0</v>
      </c>
      <c r="H215" s="36">
        <f>('100-over Female Hdcp Finals'!H5:H5)</f>
        <v>0</v>
      </c>
      <c r="I215" s="36">
        <f>('100-over Female Hdcp Finals'!I5:I5)</f>
        <v>0</v>
      </c>
      <c r="J215" s="36">
        <f>('100-over Female Hdcp Finals'!J134:J134)</f>
        <v>0</v>
      </c>
      <c r="K215" s="267">
        <f>('100-over Female Hdcp Finals'!N4:N4)</f>
        <v>0</v>
      </c>
      <c r="L215" s="267">
        <f>('100-over Female Hdcp Finals'!O5:O5)</f>
        <v>0</v>
      </c>
    </row>
    <row r="218" spans="1:15" ht="16.5" thickBot="1" x14ac:dyDescent="0.3">
      <c r="A218" s="419" t="s">
        <v>213</v>
      </c>
      <c r="B218" s="419"/>
      <c r="C218" s="419"/>
      <c r="D218" s="419"/>
      <c r="E218" s="419"/>
      <c r="F218" s="419"/>
      <c r="G218" s="419"/>
      <c r="H218" s="419"/>
      <c r="I218" s="419"/>
      <c r="J218" s="419"/>
      <c r="K218" s="419"/>
      <c r="L218" s="419"/>
    </row>
    <row r="219" spans="1:15" x14ac:dyDescent="0.25">
      <c r="A219" s="309" t="s">
        <v>12</v>
      </c>
      <c r="B219" s="18" t="s">
        <v>7</v>
      </c>
      <c r="C219" s="10" t="s">
        <v>6</v>
      </c>
      <c r="D219" s="311" t="s">
        <v>0</v>
      </c>
      <c r="E219" s="311" t="s">
        <v>4</v>
      </c>
      <c r="F219" s="311" t="s">
        <v>1</v>
      </c>
      <c r="G219" s="10" t="s">
        <v>5</v>
      </c>
      <c r="H219" s="10" t="s">
        <v>5</v>
      </c>
      <c r="I219" s="10" t="s">
        <v>5</v>
      </c>
      <c r="J219" s="311" t="s">
        <v>2</v>
      </c>
      <c r="K219" s="309" t="s">
        <v>8</v>
      </c>
      <c r="L219" s="5" t="s">
        <v>14</v>
      </c>
    </row>
    <row r="220" spans="1:15" ht="16.5" thickBot="1" x14ac:dyDescent="0.3">
      <c r="A220" s="312"/>
      <c r="B220" s="20" t="s">
        <v>16</v>
      </c>
      <c r="C220" s="21" t="s">
        <v>16</v>
      </c>
      <c r="D220" s="315"/>
      <c r="E220" s="315"/>
      <c r="F220" s="315"/>
      <c r="G220" s="21">
        <v>1</v>
      </c>
      <c r="H220" s="21">
        <v>2</v>
      </c>
      <c r="I220" s="21">
        <v>3</v>
      </c>
      <c r="J220" s="315"/>
      <c r="K220" s="312"/>
      <c r="L220" s="19" t="s">
        <v>2</v>
      </c>
    </row>
    <row r="221" spans="1:15" x14ac:dyDescent="0.25">
      <c r="A221" s="170" t="s">
        <v>9</v>
      </c>
      <c r="B221" s="29">
        <f>('100-over Male Hdcp Finals'!B3:B3)</f>
        <v>0</v>
      </c>
      <c r="C221" s="29">
        <f>('100-over Male Hdcp Finals'!C3:C3)</f>
        <v>0</v>
      </c>
      <c r="D221" s="29">
        <f>('100-over Male Hdcp Finals'!D3:D3)</f>
        <v>0</v>
      </c>
      <c r="E221" s="29">
        <f>('100-over Male Hdcp Finals'!E3:E3)</f>
        <v>0</v>
      </c>
      <c r="F221" s="29">
        <f>('100-over Male Hdcp Finals'!F3:F3)</f>
        <v>210</v>
      </c>
      <c r="G221" s="29">
        <f>('100-over Male Hdcp Finals'!G3:G3)</f>
        <v>0</v>
      </c>
      <c r="H221" s="29">
        <f>('100-over Male Hdcp Finals'!H3:H3)</f>
        <v>0</v>
      </c>
      <c r="I221" s="29">
        <f>('100-over Male Hdcp Finals'!I3:I3)</f>
        <v>0</v>
      </c>
      <c r="J221" s="29">
        <f>('100-over Male Hdcp Finals'!J140:J140)</f>
        <v>0</v>
      </c>
      <c r="K221" s="44">
        <f>('100-over Male Hdcp Finals'!N4:N4)</f>
        <v>0</v>
      </c>
      <c r="L221" s="44">
        <f>('100-over Male Hdcp Finals'!O3:O3)</f>
        <v>0</v>
      </c>
      <c r="M221" s="44" t="e">
        <f>(#REF!)</f>
        <v>#REF!</v>
      </c>
      <c r="N221" s="44" t="e">
        <f>(#REF!)</f>
        <v>#REF!</v>
      </c>
      <c r="O221" s="44" t="e">
        <f>(#REF!)</f>
        <v>#REF!</v>
      </c>
    </row>
    <row r="222" spans="1:15" x14ac:dyDescent="0.25">
      <c r="A222" s="171" t="s">
        <v>10</v>
      </c>
      <c r="B222" s="32">
        <f>('100-over Male Hdcp Finals'!B4:B4)</f>
        <v>0</v>
      </c>
      <c r="C222" s="32">
        <f>('100-over Male Hdcp Finals'!C4:C4)</f>
        <v>0</v>
      </c>
      <c r="D222" s="32">
        <f>('100-over Male Hdcp Finals'!D4:D4)</f>
        <v>0</v>
      </c>
      <c r="E222" s="32">
        <f>('100-over Male Hdcp Finals'!E4:E4)</f>
        <v>0</v>
      </c>
      <c r="F222" s="32">
        <f>('100-over Male Hdcp Finals'!F4:F4)</f>
        <v>210</v>
      </c>
      <c r="G222" s="32">
        <f>('100-over Male Hdcp Finals'!G4:G4)</f>
        <v>0</v>
      </c>
      <c r="H222" s="32">
        <f>('100-over Male Hdcp Finals'!H4:H4)</f>
        <v>0</v>
      </c>
      <c r="I222" s="32">
        <f>('100-over Male Hdcp Finals'!I4:I4)</f>
        <v>0</v>
      </c>
      <c r="J222" s="32">
        <f>('100-over Male Hdcp Finals'!J141:J141)</f>
        <v>0</v>
      </c>
      <c r="K222" s="322">
        <f>('100-over Male Hdcp Finals'!N5:N5)</f>
        <v>0</v>
      </c>
      <c r="L222" s="322">
        <f>('100-over Male Hdcp Finals'!O4:O4)</f>
        <v>0</v>
      </c>
      <c r="M222" s="322">
        <f>('100-over Male Hdcp Finals'!P5:P5)</f>
        <v>0</v>
      </c>
      <c r="N222" s="322">
        <f>('100-over Male Hdcp Finals'!Q5:Q5)</f>
        <v>0</v>
      </c>
      <c r="O222" s="322">
        <f>('100-over Male Hdcp Finals'!R5:R5)</f>
        <v>0</v>
      </c>
    </row>
    <row r="223" spans="1:15" ht="16.5" thickBot="1" x14ac:dyDescent="0.3">
      <c r="A223" s="172" t="s">
        <v>11</v>
      </c>
      <c r="B223" s="36">
        <f>('100-over Male Hdcp Finals'!B5:B5)</f>
        <v>0</v>
      </c>
      <c r="C223" s="36">
        <f>('100-over Male Hdcp Finals'!C5:C5)</f>
        <v>0</v>
      </c>
      <c r="D223" s="36">
        <f>('100-over Male Hdcp Finals'!D5:D5)</f>
        <v>0</v>
      </c>
      <c r="E223" s="36">
        <f>('100-over Male Hdcp Finals'!E5:E5)</f>
        <v>0</v>
      </c>
      <c r="F223" s="36">
        <f>('100-over Male Hdcp Finals'!F5:F5)</f>
        <v>210</v>
      </c>
      <c r="G223" s="36">
        <f>('100-over Male Hdcp Finals'!G5:G5)</f>
        <v>0</v>
      </c>
      <c r="H223" s="36">
        <f>('100-over Male Hdcp Finals'!H5:H5)</f>
        <v>0</v>
      </c>
      <c r="I223" s="36">
        <f>('100-over Male Hdcp Finals'!I5:I5)</f>
        <v>0</v>
      </c>
      <c r="J223" s="36">
        <f>('100-over Male Hdcp Finals'!J142:J142)</f>
        <v>0</v>
      </c>
      <c r="K223" s="323">
        <f>('100-over Male Hdcp Finals'!N6:N6)</f>
        <v>0</v>
      </c>
      <c r="L223" s="323">
        <f>('100-over Male Hdcp Finals'!O5:O5)</f>
        <v>0</v>
      </c>
      <c r="M223" s="323">
        <f>('100-over Male Hdcp Finals'!P6:P6)</f>
        <v>0</v>
      </c>
      <c r="N223" s="323">
        <f>('100-over Male Hdcp Finals'!Q6:Q6)</f>
        <v>0</v>
      </c>
      <c r="O223" s="323">
        <f>('100-over Male Hdcp Finals'!R6:R6)</f>
        <v>0</v>
      </c>
    </row>
    <row r="224" spans="1:15" x14ac:dyDescent="0.25">
      <c r="A224" s="314"/>
      <c r="B224" s="314"/>
      <c r="C224" s="314"/>
      <c r="D224" s="314"/>
      <c r="E224" s="314"/>
      <c r="F224" s="314"/>
      <c r="G224" s="314"/>
      <c r="H224" s="314"/>
      <c r="I224" s="314"/>
      <c r="J224" s="314"/>
      <c r="K224" s="316"/>
      <c r="L224" s="316"/>
    </row>
  </sheetData>
  <mergeCells count="69">
    <mergeCell ref="A202:L202"/>
    <mergeCell ref="A210:L210"/>
    <mergeCell ref="A218:L218"/>
    <mergeCell ref="A106:L106"/>
    <mergeCell ref="A114:L114"/>
    <mergeCell ref="A122:L122"/>
    <mergeCell ref="A130:L130"/>
    <mergeCell ref="A138:L138"/>
    <mergeCell ref="A186:L186"/>
    <mergeCell ref="A178:L178"/>
    <mergeCell ref="A194:L194"/>
    <mergeCell ref="A66:L66"/>
    <mergeCell ref="A90:J90"/>
    <mergeCell ref="A82:L82"/>
    <mergeCell ref="A146:L146"/>
    <mergeCell ref="A170:L170"/>
    <mergeCell ref="A98:L98"/>
    <mergeCell ref="A154:L154"/>
    <mergeCell ref="A162:L162"/>
    <mergeCell ref="K50:K51"/>
    <mergeCell ref="D50:D51"/>
    <mergeCell ref="F50:F51"/>
    <mergeCell ref="A41:L41"/>
    <mergeCell ref="A42:A43"/>
    <mergeCell ref="D42:D43"/>
    <mergeCell ref="E34:E35"/>
    <mergeCell ref="F34:F35"/>
    <mergeCell ref="A65:L65"/>
    <mergeCell ref="A58:A59"/>
    <mergeCell ref="D58:D59"/>
    <mergeCell ref="I58:I59"/>
    <mergeCell ref="E58:E59"/>
    <mergeCell ref="J34:J35"/>
    <mergeCell ref="K34:K35"/>
    <mergeCell ref="A57:L57"/>
    <mergeCell ref="A50:A51"/>
    <mergeCell ref="I42:I43"/>
    <mergeCell ref="E50:E51"/>
    <mergeCell ref="J50:J51"/>
    <mergeCell ref="E42:E43"/>
    <mergeCell ref="A49:L49"/>
    <mergeCell ref="A9:L9"/>
    <mergeCell ref="A10:A11"/>
    <mergeCell ref="D10:D11"/>
    <mergeCell ref="E10:E11"/>
    <mergeCell ref="I10:I11"/>
    <mergeCell ref="K2:K3"/>
    <mergeCell ref="A1:L1"/>
    <mergeCell ref="A2:A3"/>
    <mergeCell ref="D2:D3"/>
    <mergeCell ref="E2:E3"/>
    <mergeCell ref="F2:F3"/>
    <mergeCell ref="J2:J3"/>
    <mergeCell ref="N66:N67"/>
    <mergeCell ref="A25:L25"/>
    <mergeCell ref="A17:L17"/>
    <mergeCell ref="A26:A27"/>
    <mergeCell ref="D26:D27"/>
    <mergeCell ref="E26:E27"/>
    <mergeCell ref="I26:I27"/>
    <mergeCell ref="J18:J19"/>
    <mergeCell ref="K18:K19"/>
    <mergeCell ref="D18:D19"/>
    <mergeCell ref="A18:A19"/>
    <mergeCell ref="E18:E19"/>
    <mergeCell ref="F18:F19"/>
    <mergeCell ref="A33:L33"/>
    <mergeCell ref="A34:A35"/>
    <mergeCell ref="D34:D35"/>
  </mergeCells>
  <phoneticPr fontId="0" type="noConversion"/>
  <printOptions horizontalCentered="1" verticalCentered="1"/>
  <pageMargins left="0.25" right="0" top="0.5" bottom="0.5" header="0" footer="0"/>
  <pageSetup scale="53" fitToHeight="2" orientation="portrait" r:id="rId1"/>
  <headerFooter alignWithMargins="0">
    <oddHeader>&amp;L&amp;12Suburban Bowlerama, York,  PA&amp;R&amp;12 2016  Pennsylvania Senior Games</oddHeader>
    <oddFooter>&amp;L&amp;12Printed &amp;D
Time &amp;T&amp;C&amp;"Arial,Bold Italic"&amp;12Finals Report&amp;R&amp;12&amp;P of &amp;N</oddFooter>
  </headerFooter>
  <rowBreaks count="3" manualBreakCount="3">
    <brk id="32" max="16383" man="1"/>
    <brk id="64" max="16383" man="1"/>
    <brk id="128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view="pageLayout" zoomScaleNormal="85" workbookViewId="0">
      <selection activeCell="A81" sqref="A81:I81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74" customWidth="1"/>
    <col min="7" max="7" width="6.7109375" style="3" customWidth="1"/>
    <col min="8" max="9" width="14.7109375" style="3" customWidth="1"/>
    <col min="10" max="16384" width="9.140625" style="3"/>
  </cols>
  <sheetData>
    <row r="1" spans="1:9" ht="23.25" x14ac:dyDescent="0.35">
      <c r="A1" s="427" t="s">
        <v>135</v>
      </c>
      <c r="B1" s="427"/>
      <c r="C1" s="427"/>
      <c r="D1" s="427"/>
      <c r="E1" s="427"/>
      <c r="F1" s="427"/>
      <c r="G1" s="427"/>
      <c r="H1" s="427"/>
      <c r="I1" s="427"/>
    </row>
    <row r="2" spans="1:9" ht="16.5" customHeight="1" thickBot="1" x14ac:dyDescent="0.25"/>
    <row r="3" spans="1:9" ht="16.5" customHeight="1" thickBot="1" x14ac:dyDescent="0.3">
      <c r="A3" s="81" t="s">
        <v>42</v>
      </c>
      <c r="B3" s="81" t="s">
        <v>4</v>
      </c>
      <c r="C3" s="434" t="s">
        <v>41</v>
      </c>
      <c r="D3" s="434"/>
      <c r="E3" s="48"/>
      <c r="F3" s="81" t="s">
        <v>42</v>
      </c>
      <c r="G3" s="81" t="s">
        <v>4</v>
      </c>
      <c r="H3" s="434" t="s">
        <v>40</v>
      </c>
      <c r="I3" s="434"/>
    </row>
    <row r="4" spans="1:9" ht="16.5" customHeight="1" x14ac:dyDescent="0.2">
      <c r="A4" s="69"/>
      <c r="B4" s="330"/>
      <c r="C4" s="335"/>
      <c r="D4" s="253"/>
      <c r="E4" s="62"/>
      <c r="F4" s="83"/>
      <c r="G4" s="330"/>
      <c r="H4" s="338"/>
      <c r="I4" s="261"/>
    </row>
    <row r="5" spans="1:9" ht="16.5" customHeight="1" x14ac:dyDescent="0.2">
      <c r="A5" s="83"/>
      <c r="B5" s="87"/>
      <c r="C5" s="325"/>
      <c r="D5" s="232"/>
      <c r="E5" s="62"/>
      <c r="F5" s="83"/>
      <c r="G5" s="87"/>
      <c r="H5" s="326"/>
      <c r="I5" s="256"/>
    </row>
    <row r="6" spans="1:9" ht="16.5" customHeight="1" x14ac:dyDescent="0.2">
      <c r="A6" s="83"/>
      <c r="B6" s="87"/>
      <c r="C6" s="325"/>
      <c r="D6" s="232"/>
      <c r="E6" s="62"/>
      <c r="F6" s="83"/>
      <c r="G6" s="87"/>
      <c r="H6" s="325"/>
      <c r="I6" s="232"/>
    </row>
    <row r="7" spans="1:9" ht="16.5" customHeight="1" x14ac:dyDescent="0.2">
      <c r="A7" s="70"/>
      <c r="B7" s="88"/>
      <c r="C7" s="337"/>
      <c r="D7" s="61"/>
      <c r="E7" s="59"/>
      <c r="F7" s="90"/>
      <c r="G7" s="88"/>
      <c r="H7" s="337"/>
      <c r="I7" s="61"/>
    </row>
    <row r="8" spans="1:9" ht="16.5" customHeight="1" thickBot="1" x14ac:dyDescent="0.25">
      <c r="A8" s="71"/>
      <c r="B8" s="89"/>
      <c r="C8" s="329"/>
      <c r="D8" s="68"/>
      <c r="E8" s="59"/>
      <c r="F8" s="91"/>
      <c r="G8" s="89"/>
      <c r="H8" s="336"/>
      <c r="I8" s="66"/>
    </row>
    <row r="9" spans="1:9" ht="16.5" customHeight="1" x14ac:dyDescent="0.2">
      <c r="B9" s="62"/>
      <c r="C9" s="62"/>
      <c r="D9" s="62"/>
      <c r="E9" s="59"/>
      <c r="F9" s="59"/>
      <c r="G9" s="62"/>
      <c r="H9" s="62"/>
      <c r="I9" s="62"/>
    </row>
    <row r="10" spans="1:9" ht="16.5" customHeight="1" thickBot="1" x14ac:dyDescent="0.25"/>
    <row r="11" spans="1:9" ht="16.5" customHeight="1" thickBot="1" x14ac:dyDescent="0.3">
      <c r="A11" s="81" t="s">
        <v>42</v>
      </c>
      <c r="B11" s="81" t="s">
        <v>4</v>
      </c>
      <c r="C11" s="434" t="s">
        <v>17</v>
      </c>
      <c r="D11" s="434"/>
      <c r="E11" s="48"/>
      <c r="F11" s="81" t="s">
        <v>42</v>
      </c>
      <c r="G11" s="81" t="s">
        <v>4</v>
      </c>
      <c r="H11" s="435" t="s">
        <v>18</v>
      </c>
      <c r="I11" s="435"/>
    </row>
    <row r="12" spans="1:9" ht="16.5" customHeight="1" x14ac:dyDescent="0.2">
      <c r="A12" s="69"/>
      <c r="B12" s="330"/>
      <c r="C12" s="339"/>
      <c r="D12" s="250"/>
      <c r="E12" s="58"/>
      <c r="F12" s="94"/>
      <c r="G12" s="330"/>
      <c r="H12" s="345"/>
      <c r="I12" s="275"/>
    </row>
    <row r="13" spans="1:9" ht="16.5" customHeight="1" x14ac:dyDescent="0.2">
      <c r="A13" s="83"/>
      <c r="B13" s="87"/>
      <c r="C13" s="340"/>
      <c r="D13" s="244"/>
      <c r="E13" s="58"/>
      <c r="F13" s="94"/>
      <c r="G13" s="87"/>
      <c r="H13" s="326"/>
      <c r="I13" s="256"/>
    </row>
    <row r="14" spans="1:9" ht="16.5" customHeight="1" x14ac:dyDescent="0.2">
      <c r="A14" s="83"/>
      <c r="B14" s="87"/>
      <c r="C14" s="337"/>
      <c r="D14" s="61"/>
      <c r="E14" s="58"/>
      <c r="F14" s="94"/>
      <c r="G14" s="87"/>
      <c r="H14" s="337"/>
      <c r="I14" s="61"/>
    </row>
    <row r="15" spans="1:9" ht="16.5" customHeight="1" x14ac:dyDescent="0.2">
      <c r="A15" s="70"/>
      <c r="B15" s="88"/>
      <c r="C15" s="337"/>
      <c r="D15" s="61"/>
      <c r="E15" s="58"/>
      <c r="F15" s="92"/>
      <c r="G15" s="88"/>
      <c r="H15" s="337"/>
      <c r="I15" s="61"/>
    </row>
    <row r="16" spans="1:9" ht="16.5" customHeight="1" thickBot="1" x14ac:dyDescent="0.25">
      <c r="A16" s="71"/>
      <c r="B16" s="89"/>
      <c r="C16" s="329"/>
      <c r="D16" s="68"/>
      <c r="E16" s="58"/>
      <c r="F16" s="93"/>
      <c r="G16" s="89"/>
      <c r="H16" s="329"/>
      <c r="I16" s="68"/>
    </row>
    <row r="17" spans="1:16" ht="16.5" customHeight="1" x14ac:dyDescent="0.2"/>
    <row r="18" spans="1:16" ht="16.5" customHeight="1" thickBot="1" x14ac:dyDescent="0.25"/>
    <row r="19" spans="1:16" ht="16.5" customHeight="1" thickBot="1" x14ac:dyDescent="0.3">
      <c r="A19" s="81" t="s">
        <v>42</v>
      </c>
      <c r="B19" s="81" t="s">
        <v>4</v>
      </c>
      <c r="C19" s="434" t="s">
        <v>19</v>
      </c>
      <c r="D19" s="434"/>
      <c r="E19" s="48"/>
      <c r="F19" s="81" t="s">
        <v>42</v>
      </c>
      <c r="G19" s="81" t="s">
        <v>4</v>
      </c>
      <c r="H19" s="434" t="s">
        <v>20</v>
      </c>
      <c r="I19" s="434"/>
    </row>
    <row r="20" spans="1:16" ht="16.5" customHeight="1" x14ac:dyDescent="0.2">
      <c r="A20" s="69"/>
      <c r="B20" s="330"/>
      <c r="C20" s="339"/>
      <c r="D20" s="250"/>
      <c r="E20" s="58"/>
      <c r="F20" s="331"/>
      <c r="G20" s="330"/>
      <c r="H20" s="335"/>
      <c r="I20" s="253"/>
    </row>
    <row r="21" spans="1:16" ht="16.5" customHeight="1" x14ac:dyDescent="0.2">
      <c r="A21" s="70"/>
      <c r="B21" s="88"/>
      <c r="C21" s="326"/>
      <c r="D21" s="256"/>
      <c r="E21" s="58"/>
      <c r="F21" s="332"/>
      <c r="G21" s="87"/>
      <c r="H21" s="325"/>
      <c r="I21" s="232"/>
    </row>
    <row r="22" spans="1:16" ht="16.5" customHeight="1" x14ac:dyDescent="0.2">
      <c r="A22" s="70"/>
      <c r="B22" s="88"/>
      <c r="C22" s="343"/>
      <c r="D22" s="201"/>
      <c r="E22" s="58"/>
      <c r="F22" s="333"/>
      <c r="G22" s="88"/>
      <c r="H22" s="325"/>
      <c r="I22" s="232"/>
    </row>
    <row r="23" spans="1:16" ht="16.5" customHeight="1" x14ac:dyDescent="0.2">
      <c r="A23" s="70"/>
      <c r="B23" s="88"/>
      <c r="C23" s="328"/>
      <c r="D23" s="64"/>
      <c r="E23" s="58"/>
      <c r="F23" s="333"/>
      <c r="G23" s="88"/>
      <c r="H23" s="328"/>
      <c r="I23" s="64"/>
    </row>
    <row r="24" spans="1:16" ht="16.5" customHeight="1" thickBot="1" x14ac:dyDescent="0.25">
      <c r="A24" s="71"/>
      <c r="B24" s="89"/>
      <c r="C24" s="329"/>
      <c r="D24" s="68"/>
      <c r="E24" s="58"/>
      <c r="F24" s="334"/>
      <c r="G24" s="89"/>
      <c r="H24" s="336"/>
      <c r="I24" s="66"/>
    </row>
    <row r="25" spans="1:16" s="74" customFormat="1" ht="16.5" customHeight="1" x14ac:dyDescent="0.2">
      <c r="A25" s="59"/>
      <c r="B25" s="59"/>
      <c r="C25" s="58"/>
      <c r="D25" s="58"/>
      <c r="E25" s="58"/>
      <c r="F25" s="58"/>
      <c r="G25" s="59"/>
      <c r="H25" s="58"/>
      <c r="I25" s="58"/>
      <c r="O25" s="3"/>
      <c r="P25" s="3"/>
    </row>
    <row r="26" spans="1:16" ht="16.5" customHeight="1" thickBot="1" x14ac:dyDescent="0.25"/>
    <row r="27" spans="1:16" ht="16.5" customHeight="1" thickBot="1" x14ac:dyDescent="0.3">
      <c r="A27" s="81" t="s">
        <v>42</v>
      </c>
      <c r="B27" s="81" t="s">
        <v>4</v>
      </c>
      <c r="C27" s="434" t="s">
        <v>21</v>
      </c>
      <c r="D27" s="434"/>
      <c r="E27" s="48"/>
      <c r="F27" s="81" t="s">
        <v>42</v>
      </c>
      <c r="G27" s="81" t="s">
        <v>4</v>
      </c>
      <c r="H27" s="435" t="s">
        <v>22</v>
      </c>
      <c r="I27" s="435"/>
    </row>
    <row r="28" spans="1:16" ht="16.5" customHeight="1" x14ac:dyDescent="0.2">
      <c r="A28" s="69"/>
      <c r="B28" s="330"/>
      <c r="C28" s="335"/>
      <c r="D28" s="253"/>
      <c r="E28" s="58"/>
      <c r="F28" s="94"/>
      <c r="G28" s="330"/>
      <c r="H28" s="346"/>
      <c r="I28" s="275"/>
    </row>
    <row r="29" spans="1:16" ht="16.5" customHeight="1" x14ac:dyDescent="0.2">
      <c r="A29" s="83"/>
      <c r="B29" s="87"/>
      <c r="C29" s="326"/>
      <c r="D29" s="256"/>
      <c r="E29" s="58"/>
      <c r="F29" s="94"/>
      <c r="G29" s="87"/>
      <c r="H29" s="326"/>
      <c r="I29" s="256"/>
    </row>
    <row r="30" spans="1:16" ht="16.5" customHeight="1" x14ac:dyDescent="0.2">
      <c r="A30" s="83"/>
      <c r="B30" s="87"/>
      <c r="C30" s="325"/>
      <c r="D30" s="232"/>
      <c r="E30" s="58"/>
      <c r="F30" s="94"/>
      <c r="G30" s="87"/>
      <c r="H30" s="327"/>
      <c r="I30" s="260"/>
    </row>
    <row r="31" spans="1:16" ht="16.5" customHeight="1" x14ac:dyDescent="0.2">
      <c r="A31" s="70"/>
      <c r="B31" s="88"/>
      <c r="C31" s="325"/>
      <c r="D31" s="232"/>
      <c r="E31" s="58"/>
      <c r="F31" s="92"/>
      <c r="G31" s="88"/>
      <c r="H31" s="328"/>
      <c r="I31" s="64"/>
    </row>
    <row r="32" spans="1:16" ht="16.5" customHeight="1" thickBot="1" x14ac:dyDescent="0.25">
      <c r="A32" s="71"/>
      <c r="B32" s="89"/>
      <c r="C32" s="325"/>
      <c r="D32" s="232"/>
      <c r="E32" s="58"/>
      <c r="F32" s="93"/>
      <c r="G32" s="89"/>
      <c r="H32" s="329"/>
      <c r="I32" s="68"/>
    </row>
    <row r="33" spans="1:9" ht="16.5" customHeight="1" x14ac:dyDescent="0.2">
      <c r="B33" s="74"/>
    </row>
    <row r="34" spans="1:9" ht="16.5" customHeight="1" thickBot="1" x14ac:dyDescent="0.25">
      <c r="D34" s="74"/>
    </row>
    <row r="35" spans="1:9" ht="16.5" customHeight="1" thickBot="1" x14ac:dyDescent="0.3">
      <c r="A35" s="81" t="s">
        <v>42</v>
      </c>
      <c r="B35" s="81" t="s">
        <v>4</v>
      </c>
      <c r="C35" s="435" t="s">
        <v>23</v>
      </c>
      <c r="D35" s="435"/>
      <c r="E35" s="48"/>
      <c r="F35" s="81" t="s">
        <v>42</v>
      </c>
      <c r="G35" s="81" t="s">
        <v>4</v>
      </c>
      <c r="H35" s="435" t="s">
        <v>24</v>
      </c>
      <c r="I35" s="435"/>
    </row>
    <row r="36" spans="1:9" ht="16.5" customHeight="1" x14ac:dyDescent="0.2">
      <c r="A36" s="69"/>
      <c r="B36" s="330"/>
      <c r="C36" s="345"/>
      <c r="D36" s="275"/>
      <c r="E36" s="58"/>
      <c r="F36" s="94"/>
      <c r="G36" s="330"/>
      <c r="H36" s="345"/>
      <c r="I36" s="275"/>
    </row>
    <row r="37" spans="1:9" ht="16.5" customHeight="1" x14ac:dyDescent="0.2">
      <c r="A37" s="83"/>
      <c r="B37" s="87"/>
      <c r="C37" s="340"/>
      <c r="D37" s="244"/>
      <c r="E37" s="58"/>
      <c r="F37" s="94"/>
      <c r="G37" s="87"/>
      <c r="H37" s="326"/>
      <c r="I37" s="256"/>
    </row>
    <row r="38" spans="1:9" ht="16.5" customHeight="1" x14ac:dyDescent="0.2">
      <c r="A38" s="83"/>
      <c r="B38" s="87"/>
      <c r="C38" s="344"/>
      <c r="D38" s="245"/>
      <c r="E38" s="58"/>
      <c r="F38" s="94"/>
      <c r="G38" s="87"/>
      <c r="H38" s="326"/>
      <c r="I38" s="256"/>
    </row>
    <row r="39" spans="1:9" ht="16.5" customHeight="1" x14ac:dyDescent="0.2">
      <c r="A39" s="70"/>
      <c r="B39" s="88"/>
      <c r="C39" s="326"/>
      <c r="D39" s="256"/>
      <c r="E39" s="58"/>
      <c r="F39" s="92"/>
      <c r="G39" s="88"/>
      <c r="H39" s="326"/>
      <c r="I39" s="256"/>
    </row>
    <row r="40" spans="1:9" ht="16.5" customHeight="1" thickBot="1" x14ac:dyDescent="0.25">
      <c r="A40" s="71"/>
      <c r="B40" s="89"/>
      <c r="C40" s="329"/>
      <c r="D40" s="68"/>
      <c r="E40" s="58"/>
      <c r="F40" s="93"/>
      <c r="G40" s="89"/>
      <c r="H40" s="329"/>
      <c r="I40" s="68"/>
    </row>
    <row r="41" spans="1:9" ht="23.25" x14ac:dyDescent="0.35">
      <c r="A41" s="427" t="s">
        <v>135</v>
      </c>
      <c r="B41" s="427"/>
      <c r="C41" s="427"/>
      <c r="D41" s="427"/>
      <c r="E41" s="427"/>
      <c r="F41" s="427"/>
      <c r="G41" s="427"/>
      <c r="H41" s="427"/>
      <c r="I41" s="427"/>
    </row>
    <row r="42" spans="1:9" ht="16.5" customHeight="1" thickBot="1" x14ac:dyDescent="0.25"/>
    <row r="43" spans="1:9" ht="16.5" customHeight="1" thickBot="1" x14ac:dyDescent="0.3">
      <c r="A43" s="81" t="s">
        <v>42</v>
      </c>
      <c r="B43" s="81" t="s">
        <v>4</v>
      </c>
      <c r="C43" s="434" t="s">
        <v>25</v>
      </c>
      <c r="D43" s="434"/>
      <c r="E43" s="48"/>
      <c r="F43" s="81" t="s">
        <v>42</v>
      </c>
      <c r="G43" s="81" t="s">
        <v>4</v>
      </c>
      <c r="H43" s="434" t="s">
        <v>26</v>
      </c>
      <c r="I43" s="434"/>
    </row>
    <row r="44" spans="1:9" ht="16.5" customHeight="1" x14ac:dyDescent="0.2">
      <c r="A44" s="69"/>
      <c r="B44" s="87"/>
      <c r="C44" s="253"/>
      <c r="D44" s="253"/>
      <c r="E44" s="58"/>
      <c r="F44" s="94"/>
      <c r="G44" s="87"/>
      <c r="H44" s="253"/>
      <c r="I44" s="253"/>
    </row>
    <row r="45" spans="1:9" ht="16.5" customHeight="1" x14ac:dyDescent="0.2">
      <c r="A45" s="70"/>
      <c r="B45" s="88"/>
      <c r="C45" s="256"/>
      <c r="D45" s="256"/>
      <c r="E45" s="58"/>
      <c r="F45" s="92"/>
      <c r="G45" s="88"/>
      <c r="H45" s="232"/>
      <c r="I45" s="232"/>
    </row>
    <row r="46" spans="1:9" ht="16.5" customHeight="1" x14ac:dyDescent="0.2">
      <c r="A46" s="119"/>
      <c r="B46" s="120"/>
      <c r="C46" s="41"/>
      <c r="D46" s="41"/>
      <c r="E46" s="58"/>
      <c r="F46" s="121"/>
      <c r="G46" s="120"/>
      <c r="H46" s="232"/>
      <c r="I46" s="232"/>
    </row>
    <row r="47" spans="1:9" ht="16.5" customHeight="1" x14ac:dyDescent="0.2">
      <c r="A47" s="119"/>
      <c r="B47" s="120"/>
      <c r="C47" s="63"/>
      <c r="D47" s="64"/>
      <c r="E47" s="58"/>
      <c r="F47" s="121"/>
      <c r="G47" s="120"/>
      <c r="H47" s="256"/>
      <c r="I47" s="232"/>
    </row>
    <row r="48" spans="1:9" ht="16.5" customHeight="1" thickBot="1" x14ac:dyDescent="0.25">
      <c r="A48" s="71"/>
      <c r="B48" s="89"/>
      <c r="C48" s="67"/>
      <c r="D48" s="68"/>
      <c r="E48" s="58"/>
      <c r="F48" s="93"/>
      <c r="G48" s="89"/>
      <c r="H48" s="41"/>
      <c r="I48" s="41"/>
    </row>
    <row r="49" spans="1:9" ht="16.5" customHeight="1" x14ac:dyDescent="0.2">
      <c r="A49" s="62"/>
      <c r="B49" s="59"/>
      <c r="C49" s="58"/>
      <c r="D49" s="58"/>
      <c r="E49" s="58"/>
      <c r="F49" s="58"/>
      <c r="G49" s="59"/>
      <c r="H49" s="59"/>
      <c r="I49" s="62"/>
    </row>
    <row r="50" spans="1:9" ht="16.5" customHeight="1" thickBot="1" x14ac:dyDescent="0.25"/>
    <row r="51" spans="1:9" ht="16.5" customHeight="1" thickBot="1" x14ac:dyDescent="0.3">
      <c r="A51" s="81" t="s">
        <v>42</v>
      </c>
      <c r="B51" s="81" t="s">
        <v>4</v>
      </c>
      <c r="C51" s="434" t="s">
        <v>27</v>
      </c>
      <c r="D51" s="434"/>
      <c r="E51" s="48"/>
      <c r="F51" s="81" t="s">
        <v>42</v>
      </c>
      <c r="G51" s="81" t="s">
        <v>4</v>
      </c>
      <c r="H51" s="434" t="s">
        <v>28</v>
      </c>
      <c r="I51" s="434"/>
    </row>
    <row r="52" spans="1:9" ht="16.5" customHeight="1" x14ac:dyDescent="0.2">
      <c r="A52" s="69"/>
      <c r="B52" s="87"/>
      <c r="C52" s="253"/>
      <c r="D52" s="253"/>
      <c r="E52" s="58"/>
      <c r="F52" s="94"/>
      <c r="G52" s="87"/>
      <c r="H52" s="253"/>
      <c r="I52" s="253"/>
    </row>
    <row r="53" spans="1:9" ht="16.5" customHeight="1" x14ac:dyDescent="0.2">
      <c r="A53" s="70"/>
      <c r="B53" s="88"/>
      <c r="C53" s="256"/>
      <c r="D53" s="256"/>
      <c r="E53" s="58"/>
      <c r="F53" s="92"/>
      <c r="G53" s="88"/>
      <c r="H53" s="256"/>
      <c r="I53" s="256"/>
    </row>
    <row r="54" spans="1:9" ht="16.5" customHeight="1" x14ac:dyDescent="0.2">
      <c r="A54" s="119"/>
      <c r="B54" s="120"/>
      <c r="C54" s="232"/>
      <c r="D54" s="232"/>
      <c r="E54" s="58"/>
      <c r="F54" s="121"/>
      <c r="G54" s="120"/>
      <c r="H54" s="248"/>
      <c r="I54" s="248"/>
    </row>
    <row r="55" spans="1:9" ht="16.5" customHeight="1" x14ac:dyDescent="0.2">
      <c r="A55" s="119"/>
      <c r="B55" s="120"/>
      <c r="C55" s="60"/>
      <c r="D55" s="61"/>
      <c r="E55" s="58"/>
      <c r="F55" s="121"/>
      <c r="G55" s="120"/>
      <c r="H55" s="248"/>
      <c r="I55" s="248"/>
    </row>
    <row r="56" spans="1:9" ht="16.5" customHeight="1" thickBot="1" x14ac:dyDescent="0.25">
      <c r="A56" s="71"/>
      <c r="B56" s="89"/>
      <c r="C56" s="67"/>
      <c r="D56" s="68"/>
      <c r="E56" s="58"/>
      <c r="F56" s="93"/>
      <c r="G56" s="89"/>
      <c r="H56" s="65"/>
      <c r="I56" s="66"/>
    </row>
    <row r="57" spans="1:9" ht="16.5" customHeight="1" x14ac:dyDescent="0.2">
      <c r="A57" s="62"/>
      <c r="B57" s="59"/>
      <c r="C57" s="58"/>
      <c r="D57" s="58"/>
      <c r="E57" s="58"/>
      <c r="F57" s="58"/>
      <c r="G57" s="59"/>
      <c r="H57" s="62"/>
      <c r="I57" s="62"/>
    </row>
    <row r="58" spans="1:9" ht="16.5" customHeight="1" thickBot="1" x14ac:dyDescent="0.4">
      <c r="A58" s="113"/>
      <c r="B58" s="113"/>
      <c r="C58" s="113"/>
      <c r="D58" s="113"/>
      <c r="E58" s="113"/>
      <c r="F58" s="113"/>
      <c r="G58" s="113"/>
      <c r="H58" s="113"/>
      <c r="I58" s="113"/>
    </row>
    <row r="59" spans="1:9" ht="16.5" customHeight="1" thickBot="1" x14ac:dyDescent="0.3">
      <c r="A59" s="81" t="s">
        <v>42</v>
      </c>
      <c r="B59" s="81" t="s">
        <v>4</v>
      </c>
      <c r="C59" s="436" t="s">
        <v>29</v>
      </c>
      <c r="D59" s="437"/>
      <c r="E59" s="48"/>
      <c r="F59" s="81" t="s">
        <v>42</v>
      </c>
      <c r="G59" s="81" t="s">
        <v>4</v>
      </c>
      <c r="H59" s="436" t="s">
        <v>30</v>
      </c>
      <c r="I59" s="437"/>
    </row>
    <row r="60" spans="1:9" ht="16.5" customHeight="1" x14ac:dyDescent="0.2">
      <c r="A60" s="69"/>
      <c r="B60" s="87"/>
      <c r="C60" s="257"/>
      <c r="D60" s="258"/>
      <c r="E60" s="58"/>
      <c r="F60" s="94"/>
      <c r="G60" s="87"/>
      <c r="H60" s="257"/>
      <c r="I60" s="258"/>
    </row>
    <row r="61" spans="1:9" ht="16.5" customHeight="1" x14ac:dyDescent="0.2">
      <c r="A61" s="83"/>
      <c r="B61" s="87"/>
      <c r="C61" s="259"/>
      <c r="D61" s="260"/>
      <c r="E61" s="58"/>
      <c r="F61" s="94"/>
      <c r="G61" s="87"/>
      <c r="H61" s="259"/>
      <c r="I61" s="260"/>
    </row>
    <row r="62" spans="1:9" ht="16.5" customHeight="1" x14ac:dyDescent="0.2">
      <c r="A62" s="83"/>
      <c r="B62" s="87"/>
      <c r="C62" s="63"/>
      <c r="D62" s="64"/>
      <c r="E62" s="58"/>
      <c r="F62" s="94"/>
      <c r="G62" s="87"/>
      <c r="H62" s="72"/>
      <c r="I62" s="73"/>
    </row>
    <row r="63" spans="1:9" ht="16.5" customHeight="1" x14ac:dyDescent="0.2">
      <c r="A63" s="70"/>
      <c r="B63" s="88"/>
      <c r="C63" s="60"/>
      <c r="D63" s="61"/>
      <c r="E63" s="58"/>
      <c r="F63" s="92"/>
      <c r="G63" s="88"/>
      <c r="H63" s="60"/>
      <c r="I63" s="61"/>
    </row>
    <row r="64" spans="1:9" ht="16.5" customHeight="1" thickBot="1" x14ac:dyDescent="0.25">
      <c r="A64" s="71"/>
      <c r="B64" s="89"/>
      <c r="C64" s="67"/>
      <c r="D64" s="68"/>
      <c r="E64" s="58"/>
      <c r="F64" s="93"/>
      <c r="G64" s="89"/>
      <c r="H64" s="75"/>
      <c r="I64" s="76"/>
    </row>
    <row r="65" spans="1:9" ht="16.5" customHeight="1" x14ac:dyDescent="0.2"/>
    <row r="66" spans="1:9" ht="16.5" customHeight="1" thickBot="1" x14ac:dyDescent="0.25"/>
    <row r="67" spans="1:9" ht="16.5" customHeight="1" thickBot="1" x14ac:dyDescent="0.3">
      <c r="A67" s="81" t="s">
        <v>42</v>
      </c>
      <c r="B67" s="81" t="s">
        <v>4</v>
      </c>
      <c r="C67" s="434" t="s">
        <v>31</v>
      </c>
      <c r="D67" s="434"/>
      <c r="E67" s="48"/>
      <c r="F67" s="81" t="s">
        <v>42</v>
      </c>
      <c r="G67" s="81" t="s">
        <v>4</v>
      </c>
      <c r="H67" s="434" t="s">
        <v>32</v>
      </c>
      <c r="I67" s="434"/>
    </row>
    <row r="68" spans="1:9" ht="16.5" customHeight="1" x14ac:dyDescent="0.2">
      <c r="A68" s="69"/>
      <c r="B68" s="87"/>
      <c r="C68" s="257"/>
      <c r="D68" s="258"/>
      <c r="E68" s="58"/>
      <c r="F68" s="94"/>
      <c r="G68" s="87"/>
      <c r="H68" s="257"/>
      <c r="I68" s="258"/>
    </row>
    <row r="69" spans="1:9" ht="16.5" customHeight="1" x14ac:dyDescent="0.2">
      <c r="A69" s="83"/>
      <c r="B69" s="87"/>
      <c r="C69" s="259"/>
      <c r="D69" s="260"/>
      <c r="E69" s="58"/>
      <c r="F69" s="94"/>
      <c r="G69" s="87"/>
      <c r="H69" s="259"/>
      <c r="I69" s="260"/>
    </row>
    <row r="70" spans="1:9" ht="16.5" customHeight="1" x14ac:dyDescent="0.2">
      <c r="A70" s="83"/>
      <c r="B70" s="87"/>
      <c r="C70" s="341"/>
      <c r="D70" s="342"/>
      <c r="E70" s="58"/>
      <c r="F70" s="94"/>
      <c r="G70" s="87"/>
      <c r="H70" s="341"/>
      <c r="I70" s="342"/>
    </row>
    <row r="71" spans="1:9" ht="16.5" customHeight="1" x14ac:dyDescent="0.2">
      <c r="A71" s="70"/>
      <c r="B71" s="88"/>
      <c r="C71" s="60"/>
      <c r="D71" s="61"/>
      <c r="E71" s="58"/>
      <c r="F71" s="92"/>
      <c r="G71" s="88"/>
      <c r="H71" s="60"/>
      <c r="I71" s="61"/>
    </row>
    <row r="72" spans="1:9" ht="16.5" customHeight="1" thickBot="1" x14ac:dyDescent="0.25">
      <c r="A72" s="71"/>
      <c r="B72" s="89"/>
      <c r="C72" s="67"/>
      <c r="D72" s="68"/>
      <c r="E72" s="58"/>
      <c r="F72" s="93"/>
      <c r="G72" s="89"/>
      <c r="H72" s="259"/>
      <c r="I72" s="260"/>
    </row>
    <row r="73" spans="1:9" ht="16.5" customHeight="1" x14ac:dyDescent="0.2"/>
    <row r="74" spans="1:9" ht="16.5" customHeight="1" thickBot="1" x14ac:dyDescent="0.25"/>
    <row r="75" spans="1:9" ht="16.5" customHeight="1" thickBot="1" x14ac:dyDescent="0.3">
      <c r="A75" s="81" t="s">
        <v>42</v>
      </c>
      <c r="B75" s="81" t="s">
        <v>4</v>
      </c>
      <c r="C75" s="434" t="s">
        <v>33</v>
      </c>
      <c r="D75" s="434"/>
      <c r="E75" s="48"/>
      <c r="F75" s="81" t="s">
        <v>42</v>
      </c>
      <c r="G75" s="81" t="s">
        <v>4</v>
      </c>
      <c r="H75" s="434" t="s">
        <v>34</v>
      </c>
      <c r="I75" s="434"/>
    </row>
    <row r="76" spans="1:9" ht="16.5" customHeight="1" x14ac:dyDescent="0.2">
      <c r="A76" s="69"/>
      <c r="B76" s="87"/>
      <c r="C76" s="257"/>
      <c r="D76" s="258"/>
      <c r="E76" s="58"/>
      <c r="F76" s="94"/>
      <c r="G76" s="87"/>
      <c r="H76" s="257"/>
      <c r="I76" s="258"/>
    </row>
    <row r="77" spans="1:9" ht="16.5" customHeight="1" x14ac:dyDescent="0.2">
      <c r="A77" s="83"/>
      <c r="B77" s="87"/>
      <c r="C77" s="204"/>
      <c r="D77" s="205"/>
      <c r="E77" s="58"/>
      <c r="F77" s="94"/>
      <c r="G77" s="87"/>
      <c r="H77" s="204"/>
      <c r="I77" s="205"/>
    </row>
    <row r="78" spans="1:9" ht="16.5" customHeight="1" x14ac:dyDescent="0.2">
      <c r="A78" s="83"/>
      <c r="B78" s="87"/>
      <c r="C78" s="204"/>
      <c r="D78" s="205"/>
      <c r="E78" s="58"/>
      <c r="F78" s="94"/>
      <c r="G78" s="87"/>
      <c r="H78" s="60"/>
      <c r="I78" s="214"/>
    </row>
    <row r="79" spans="1:9" ht="16.5" customHeight="1" x14ac:dyDescent="0.2">
      <c r="A79" s="70"/>
      <c r="B79" s="88"/>
      <c r="C79" s="63"/>
      <c r="D79" s="64"/>
      <c r="E79" s="58"/>
      <c r="F79" s="92"/>
      <c r="G79" s="88"/>
      <c r="H79" s="60"/>
      <c r="I79" s="61"/>
    </row>
    <row r="80" spans="1:9" ht="16.5" customHeight="1" thickBot="1" x14ac:dyDescent="0.25">
      <c r="A80" s="71"/>
      <c r="B80" s="89"/>
      <c r="C80" s="65"/>
      <c r="D80" s="66"/>
      <c r="E80" s="58"/>
      <c r="F80" s="93"/>
      <c r="G80" s="89"/>
      <c r="H80" s="67"/>
      <c r="I80" s="68"/>
    </row>
    <row r="81" spans="1:17" ht="23.25" x14ac:dyDescent="0.35">
      <c r="A81" s="427" t="s">
        <v>135</v>
      </c>
      <c r="B81" s="427"/>
      <c r="C81" s="427"/>
      <c r="D81" s="427"/>
      <c r="E81" s="427"/>
      <c r="F81" s="427"/>
      <c r="G81" s="427"/>
      <c r="H81" s="427"/>
      <c r="I81" s="427"/>
    </row>
    <row r="82" spans="1:17" ht="16.5" customHeight="1" thickBot="1" x14ac:dyDescent="0.25">
      <c r="Q82" s="62"/>
    </row>
    <row r="83" spans="1:17" ht="16.5" customHeight="1" thickBot="1" x14ac:dyDescent="0.3">
      <c r="A83" s="81" t="s">
        <v>42</v>
      </c>
      <c r="B83" s="81" t="s">
        <v>4</v>
      </c>
      <c r="C83" s="434" t="s">
        <v>35</v>
      </c>
      <c r="D83" s="434"/>
      <c r="E83" s="48"/>
      <c r="F83" s="81" t="s">
        <v>42</v>
      </c>
      <c r="G83" s="81" t="s">
        <v>4</v>
      </c>
      <c r="H83" s="434" t="s">
        <v>36</v>
      </c>
      <c r="I83" s="434"/>
      <c r="Q83" s="62"/>
    </row>
    <row r="84" spans="1:17" ht="16.5" customHeight="1" thickBot="1" x14ac:dyDescent="0.25">
      <c r="A84" s="69"/>
      <c r="B84" s="87"/>
      <c r="C84" s="202"/>
      <c r="D84" s="203"/>
      <c r="E84" s="58"/>
      <c r="F84" s="94"/>
      <c r="G84" s="87"/>
      <c r="H84" s="202"/>
      <c r="I84" s="203"/>
    </row>
    <row r="85" spans="1:17" ht="16.5" customHeight="1" x14ac:dyDescent="0.2">
      <c r="A85" s="83"/>
      <c r="B85" s="87"/>
      <c r="C85" s="204"/>
      <c r="D85" s="205"/>
      <c r="E85" s="58"/>
      <c r="F85" s="94"/>
      <c r="G85" s="87"/>
      <c r="H85" s="202"/>
      <c r="I85" s="206"/>
    </row>
    <row r="86" spans="1:17" ht="16.5" customHeight="1" x14ac:dyDescent="0.2">
      <c r="A86" s="83"/>
      <c r="B86" s="87"/>
      <c r="C86" s="204"/>
      <c r="D86" s="205"/>
      <c r="E86" s="58"/>
      <c r="F86" s="94"/>
      <c r="G86" s="87"/>
      <c r="H86" s="60"/>
      <c r="I86" s="61"/>
    </row>
    <row r="87" spans="1:17" ht="16.5" customHeight="1" x14ac:dyDescent="0.2">
      <c r="A87" s="70"/>
      <c r="B87" s="88"/>
      <c r="C87" s="60"/>
      <c r="D87" s="61"/>
      <c r="E87" s="58"/>
      <c r="F87" s="92"/>
      <c r="G87" s="88"/>
      <c r="H87" s="63"/>
      <c r="I87" s="64"/>
      <c r="M87" s="62"/>
      <c r="N87" s="62"/>
      <c r="O87" s="62"/>
      <c r="P87" s="62"/>
    </row>
    <row r="88" spans="1:17" ht="16.5" customHeight="1" thickBot="1" x14ac:dyDescent="0.25">
      <c r="A88" s="71"/>
      <c r="B88" s="89"/>
      <c r="C88" s="67"/>
      <c r="D88" s="68"/>
      <c r="E88" s="58"/>
      <c r="F88" s="93"/>
      <c r="G88" s="89"/>
      <c r="H88" s="67"/>
      <c r="I88" s="68"/>
      <c r="M88" s="62"/>
      <c r="N88" s="62"/>
      <c r="O88" s="62"/>
      <c r="P88" s="62"/>
    </row>
    <row r="89" spans="1:17" s="74" customFormat="1" ht="16.5" customHeight="1" x14ac:dyDescent="0.2">
      <c r="A89" s="59"/>
      <c r="B89" s="59"/>
      <c r="C89" s="58"/>
      <c r="D89" s="58"/>
      <c r="E89" s="58"/>
      <c r="F89" s="58"/>
      <c r="G89" s="59"/>
      <c r="H89" s="58"/>
      <c r="I89" s="58"/>
      <c r="M89" s="59"/>
      <c r="N89" s="59"/>
      <c r="O89" s="59"/>
      <c r="P89" s="59"/>
    </row>
    <row r="90" spans="1:17" ht="16.5" customHeight="1" thickBot="1" x14ac:dyDescent="0.25">
      <c r="M90" s="62"/>
      <c r="N90" s="62"/>
      <c r="O90" s="62"/>
      <c r="P90" s="62"/>
    </row>
    <row r="91" spans="1:17" ht="16.5" customHeight="1" thickBot="1" x14ac:dyDescent="0.3">
      <c r="A91" s="81" t="s">
        <v>42</v>
      </c>
      <c r="B91" s="81" t="s">
        <v>4</v>
      </c>
      <c r="C91" s="435" t="s">
        <v>37</v>
      </c>
      <c r="D91" s="435"/>
      <c r="E91" s="48"/>
      <c r="F91" s="81" t="s">
        <v>42</v>
      </c>
      <c r="G91" s="81" t="s">
        <v>4</v>
      </c>
      <c r="H91" s="435" t="s">
        <v>38</v>
      </c>
      <c r="I91" s="435"/>
    </row>
    <row r="92" spans="1:17" ht="16.5" customHeight="1" x14ac:dyDescent="0.2">
      <c r="A92" s="69"/>
      <c r="B92" s="87"/>
      <c r="C92" s="202"/>
      <c r="D92" s="203"/>
      <c r="E92" s="58"/>
      <c r="F92" s="94"/>
      <c r="G92" s="87"/>
      <c r="H92" s="202"/>
      <c r="I92" s="203"/>
    </row>
    <row r="93" spans="1:17" ht="16.5" customHeight="1" x14ac:dyDescent="0.2">
      <c r="A93" s="83"/>
      <c r="B93" s="87"/>
      <c r="C93" s="204"/>
      <c r="D93" s="205"/>
      <c r="E93" s="58"/>
      <c r="F93" s="94"/>
      <c r="G93" s="87"/>
      <c r="H93" s="204"/>
      <c r="I93" s="205"/>
    </row>
    <row r="94" spans="1:17" ht="16.5" customHeight="1" x14ac:dyDescent="0.2">
      <c r="A94" s="83"/>
      <c r="B94" s="87"/>
      <c r="C94" s="204"/>
      <c r="D94" s="205"/>
      <c r="E94" s="58"/>
      <c r="F94" s="94"/>
      <c r="G94" s="87"/>
      <c r="H94" s="204"/>
      <c r="I94" s="205"/>
    </row>
    <row r="95" spans="1:17" ht="16.5" customHeight="1" x14ac:dyDescent="0.2">
      <c r="A95" s="70"/>
      <c r="B95" s="88"/>
      <c r="C95" s="60"/>
      <c r="D95" s="61"/>
      <c r="E95" s="58"/>
      <c r="F95" s="92"/>
      <c r="G95" s="88"/>
      <c r="H95" s="60"/>
      <c r="I95" s="61"/>
    </row>
    <row r="96" spans="1:17" ht="16.5" customHeight="1" thickBot="1" x14ac:dyDescent="0.25">
      <c r="A96" s="71"/>
      <c r="B96" s="89"/>
      <c r="C96" s="67"/>
      <c r="D96" s="68"/>
      <c r="E96" s="58"/>
      <c r="F96" s="93"/>
      <c r="G96" s="89"/>
      <c r="H96" s="67"/>
      <c r="I96" s="68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86" t="s">
        <v>42</v>
      </c>
      <c r="B99" s="81" t="s">
        <v>4</v>
      </c>
      <c r="C99" s="435" t="s">
        <v>46</v>
      </c>
      <c r="D99" s="435"/>
      <c r="E99" s="48"/>
      <c r="F99" s="81" t="s">
        <v>42</v>
      </c>
      <c r="G99" s="81" t="s">
        <v>4</v>
      </c>
      <c r="H99" s="435" t="s">
        <v>47</v>
      </c>
      <c r="I99" s="435"/>
    </row>
    <row r="100" spans="1:9" ht="16.5" customHeight="1" x14ac:dyDescent="0.2">
      <c r="A100" s="70"/>
      <c r="B100" s="87"/>
      <c r="C100" s="202"/>
      <c r="D100" s="203"/>
      <c r="E100" s="58"/>
      <c r="F100" s="94"/>
      <c r="G100" s="87"/>
      <c r="H100" s="202"/>
      <c r="I100" s="203"/>
    </row>
    <row r="101" spans="1:9" ht="16.5" customHeight="1" x14ac:dyDescent="0.2">
      <c r="A101" s="70"/>
      <c r="B101" s="87"/>
      <c r="C101" s="63"/>
      <c r="D101" s="64"/>
      <c r="E101" s="58"/>
      <c r="F101" s="94"/>
      <c r="G101" s="87"/>
      <c r="H101" s="72"/>
      <c r="I101" s="73"/>
    </row>
    <row r="102" spans="1:9" ht="16.5" customHeight="1" x14ac:dyDescent="0.2">
      <c r="A102" s="70"/>
      <c r="B102" s="87"/>
      <c r="C102" s="72"/>
      <c r="D102" s="73"/>
      <c r="E102" s="58"/>
      <c r="F102" s="94"/>
      <c r="G102" s="87"/>
      <c r="H102" s="60"/>
      <c r="I102" s="61"/>
    </row>
    <row r="103" spans="1:9" ht="16.5" customHeight="1" x14ac:dyDescent="0.2">
      <c r="A103" s="70"/>
      <c r="B103" s="88"/>
      <c r="C103" s="60"/>
      <c r="D103" s="61"/>
      <c r="E103" s="58"/>
      <c r="F103" s="92"/>
      <c r="G103" s="88"/>
      <c r="H103" s="72"/>
      <c r="I103" s="73"/>
    </row>
    <row r="104" spans="1:9" ht="16.5" customHeight="1" thickBot="1" x14ac:dyDescent="0.25">
      <c r="A104" s="71"/>
      <c r="B104" s="89"/>
      <c r="C104" s="67"/>
      <c r="D104" s="68"/>
      <c r="E104" s="58"/>
      <c r="F104" s="93"/>
      <c r="G104" s="89"/>
      <c r="H104" s="75"/>
      <c r="I104" s="76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86" t="s">
        <v>42</v>
      </c>
      <c r="B107" s="81" t="s">
        <v>4</v>
      </c>
      <c r="C107" s="435" t="s">
        <v>48</v>
      </c>
      <c r="D107" s="435"/>
      <c r="E107" s="48"/>
      <c r="F107" s="81" t="s">
        <v>42</v>
      </c>
      <c r="G107" s="81" t="s">
        <v>4</v>
      </c>
      <c r="H107" s="435" t="s">
        <v>49</v>
      </c>
      <c r="I107" s="435"/>
    </row>
    <row r="108" spans="1:9" ht="16.5" customHeight="1" x14ac:dyDescent="0.2">
      <c r="A108" s="70"/>
      <c r="B108" s="87"/>
      <c r="C108" s="202"/>
      <c r="D108" s="203"/>
      <c r="E108" s="58"/>
      <c r="F108" s="94"/>
      <c r="G108" s="87"/>
      <c r="H108" s="202"/>
      <c r="I108" s="203"/>
    </row>
    <row r="109" spans="1:9" ht="16.5" customHeight="1" x14ac:dyDescent="0.2">
      <c r="A109" s="70"/>
      <c r="B109" s="87"/>
      <c r="C109" s="204"/>
      <c r="D109" s="205"/>
      <c r="E109" s="58"/>
      <c r="F109" s="94"/>
      <c r="G109" s="87"/>
      <c r="H109" s="204"/>
      <c r="I109" s="205"/>
    </row>
    <row r="110" spans="1:9" ht="16.5" customHeight="1" x14ac:dyDescent="0.2">
      <c r="A110" s="70"/>
      <c r="B110" s="87"/>
      <c r="C110" s="204"/>
      <c r="D110" s="205"/>
      <c r="E110" s="58"/>
      <c r="F110" s="94"/>
      <c r="G110" s="87"/>
      <c r="H110" s="204"/>
      <c r="I110" s="205"/>
    </row>
    <row r="111" spans="1:9" ht="16.5" customHeight="1" x14ac:dyDescent="0.2">
      <c r="A111" s="70"/>
      <c r="B111" s="88"/>
      <c r="C111" s="60"/>
      <c r="D111" s="61"/>
      <c r="E111" s="58"/>
      <c r="F111" s="92"/>
      <c r="G111" s="88"/>
      <c r="H111" s="60"/>
      <c r="I111" s="61"/>
    </row>
    <row r="112" spans="1:9" ht="16.5" customHeight="1" thickBot="1" x14ac:dyDescent="0.25">
      <c r="A112" s="71"/>
      <c r="B112" s="89"/>
      <c r="C112" s="67"/>
      <c r="D112" s="68"/>
      <c r="E112" s="58"/>
      <c r="F112" s="93"/>
      <c r="G112" s="89"/>
      <c r="H112" s="75"/>
      <c r="I112" s="76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86" t="s">
        <v>42</v>
      </c>
      <c r="B115" s="81" t="s">
        <v>4</v>
      </c>
      <c r="C115" s="435" t="s">
        <v>50</v>
      </c>
      <c r="D115" s="435"/>
      <c r="E115" s="48"/>
      <c r="F115" s="81" t="s">
        <v>42</v>
      </c>
      <c r="G115" s="81" t="s">
        <v>4</v>
      </c>
      <c r="H115" s="435" t="s">
        <v>51</v>
      </c>
      <c r="I115" s="435"/>
    </row>
    <row r="116" spans="1:9" ht="16.5" customHeight="1" x14ac:dyDescent="0.2">
      <c r="A116" s="70"/>
      <c r="B116" s="87"/>
      <c r="C116" s="202"/>
      <c r="D116" s="203"/>
      <c r="E116" s="58"/>
      <c r="F116" s="94"/>
      <c r="G116" s="87"/>
      <c r="H116" s="202"/>
      <c r="I116" s="203"/>
    </row>
    <row r="117" spans="1:9" ht="16.5" customHeight="1" x14ac:dyDescent="0.2">
      <c r="A117" s="70"/>
      <c r="B117" s="87"/>
      <c r="C117" s="204"/>
      <c r="D117" s="205"/>
      <c r="E117" s="58"/>
      <c r="F117" s="94"/>
      <c r="G117" s="87"/>
      <c r="H117" s="60"/>
      <c r="I117" s="61"/>
    </row>
    <row r="118" spans="1:9" ht="16.5" customHeight="1" x14ac:dyDescent="0.2">
      <c r="A118" s="70"/>
      <c r="B118" s="87"/>
      <c r="C118" s="204"/>
      <c r="D118" s="205"/>
      <c r="E118" s="58"/>
      <c r="F118" s="94"/>
      <c r="G118" s="87"/>
      <c r="H118" s="63"/>
      <c r="I118" s="64"/>
    </row>
    <row r="119" spans="1:9" ht="16.5" customHeight="1" x14ac:dyDescent="0.2">
      <c r="A119" s="70"/>
      <c r="B119" s="88"/>
      <c r="C119" s="60"/>
      <c r="D119" s="61"/>
      <c r="E119" s="58"/>
      <c r="F119" s="92"/>
      <c r="G119" s="88"/>
      <c r="H119" s="60"/>
      <c r="I119" s="61"/>
    </row>
    <row r="120" spans="1:9" ht="16.5" customHeight="1" thickBot="1" x14ac:dyDescent="0.25">
      <c r="A120" s="71"/>
      <c r="B120" s="89"/>
      <c r="C120" s="67"/>
      <c r="D120" s="68"/>
      <c r="E120" s="58"/>
      <c r="F120" s="93"/>
      <c r="G120" s="89"/>
      <c r="H120" s="75"/>
      <c r="I120" s="76"/>
    </row>
  </sheetData>
  <mergeCells count="33">
    <mergeCell ref="A1:I1"/>
    <mergeCell ref="A41:I41"/>
    <mergeCell ref="C91:D91"/>
    <mergeCell ref="H91:I91"/>
    <mergeCell ref="C59:D59"/>
    <mergeCell ref="H59:I59"/>
    <mergeCell ref="C3:D3"/>
    <mergeCell ref="H3:I3"/>
    <mergeCell ref="C11:D11"/>
    <mergeCell ref="H11:I11"/>
    <mergeCell ref="C27:D27"/>
    <mergeCell ref="C67:D67"/>
    <mergeCell ref="H67:I67"/>
    <mergeCell ref="H51:I51"/>
    <mergeCell ref="C43:D43"/>
    <mergeCell ref="C19:D19"/>
    <mergeCell ref="C115:D115"/>
    <mergeCell ref="H115:I115"/>
    <mergeCell ref="C99:D99"/>
    <mergeCell ref="H99:I99"/>
    <mergeCell ref="H75:I75"/>
    <mergeCell ref="C83:D83"/>
    <mergeCell ref="H83:I83"/>
    <mergeCell ref="C107:D107"/>
    <mergeCell ref="H107:I107"/>
    <mergeCell ref="A81:I81"/>
    <mergeCell ref="C75:D75"/>
    <mergeCell ref="H19:I19"/>
    <mergeCell ref="H27:I27"/>
    <mergeCell ref="C51:D51"/>
    <mergeCell ref="C35:D35"/>
    <mergeCell ref="H35:I35"/>
    <mergeCell ref="H43:I43"/>
  </mergeCells>
  <phoneticPr fontId="0" type="noConversion"/>
  <printOptions horizontalCentered="1"/>
  <pageMargins left="0.5" right="0.5" top="0.5" bottom="0.25" header="0" footer="0"/>
  <pageSetup orientation="portrait" horizontalDpi="300" verticalDpi="300" r:id="rId1"/>
  <headerFooter alignWithMargins="0">
    <oddHeader>&amp;L&amp;12Suburban Bowlerama, York, PA&amp;R&amp;12 2016  Pennsylvania Senior Games</oddHeader>
    <oddFooter>&amp;LPrinted &amp;D
Time &amp;T&amp;C&amp;12 &amp;"Arial,Bold"&amp;16Adult - Lane Assignments
Qualifying Shift&amp;R&amp;12&amp;P of &amp;N</oddFooter>
  </headerFooter>
  <rowBreaks count="2" manualBreakCount="2">
    <brk id="40" max="16383" man="1"/>
    <brk id="8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view="pageLayout" topLeftCell="A81" zoomScaleNormal="85" workbookViewId="0">
      <selection activeCell="C92" sqref="C92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74" customWidth="1"/>
    <col min="7" max="7" width="6.7109375" style="3" customWidth="1"/>
    <col min="8" max="9" width="14.7109375" style="3" customWidth="1"/>
    <col min="10" max="16384" width="9.140625" style="3"/>
  </cols>
  <sheetData>
    <row r="1" spans="1:9" ht="23.25" x14ac:dyDescent="0.35">
      <c r="A1" s="427" t="s">
        <v>135</v>
      </c>
      <c r="B1" s="427"/>
      <c r="C1" s="427"/>
      <c r="D1" s="427"/>
      <c r="E1" s="427"/>
      <c r="F1" s="427"/>
      <c r="G1" s="427"/>
      <c r="H1" s="427"/>
      <c r="I1" s="427"/>
    </row>
    <row r="2" spans="1:9" ht="16.5" customHeight="1" thickBot="1" x14ac:dyDescent="0.25"/>
    <row r="3" spans="1:9" ht="16.5" customHeight="1" thickBot="1" x14ac:dyDescent="0.3">
      <c r="A3" s="81" t="s">
        <v>42</v>
      </c>
      <c r="B3" s="81" t="s">
        <v>4</v>
      </c>
      <c r="C3" s="438" t="s">
        <v>39</v>
      </c>
      <c r="D3" s="438"/>
      <c r="E3" s="48"/>
      <c r="F3" s="81" t="s">
        <v>42</v>
      </c>
      <c r="G3" s="81" t="s">
        <v>4</v>
      </c>
      <c r="H3" s="439" t="s">
        <v>40</v>
      </c>
      <c r="I3" s="439"/>
    </row>
    <row r="4" spans="1:9" ht="16.5" customHeight="1" x14ac:dyDescent="0.2">
      <c r="A4" s="69"/>
      <c r="B4" s="330"/>
      <c r="C4" s="339"/>
      <c r="D4" s="250"/>
      <c r="E4" s="58"/>
      <c r="F4" s="94"/>
      <c r="G4" s="330"/>
      <c r="H4" s="325"/>
      <c r="I4" s="232"/>
    </row>
    <row r="5" spans="1:9" ht="16.5" customHeight="1" x14ac:dyDescent="0.2">
      <c r="A5" s="83"/>
      <c r="B5" s="87"/>
      <c r="C5" s="340"/>
      <c r="D5" s="244"/>
      <c r="E5" s="58"/>
      <c r="F5" s="94"/>
      <c r="G5" s="87"/>
      <c r="H5" s="326"/>
      <c r="I5" s="256"/>
    </row>
    <row r="6" spans="1:9" ht="16.5" customHeight="1" x14ac:dyDescent="0.2">
      <c r="A6" s="83"/>
      <c r="B6" s="87"/>
      <c r="C6" s="337"/>
      <c r="D6" s="61"/>
      <c r="E6" s="62"/>
      <c r="F6" s="83"/>
      <c r="G6" s="87"/>
      <c r="H6" s="337"/>
      <c r="I6" s="61"/>
    </row>
    <row r="7" spans="1:9" ht="16.5" customHeight="1" x14ac:dyDescent="0.2">
      <c r="A7" s="70"/>
      <c r="B7" s="88"/>
      <c r="C7" s="337"/>
      <c r="D7" s="61"/>
      <c r="E7" s="59"/>
      <c r="F7" s="90"/>
      <c r="G7" s="88"/>
      <c r="H7" s="337"/>
      <c r="I7" s="61"/>
    </row>
    <row r="8" spans="1:9" ht="16.5" customHeight="1" thickBot="1" x14ac:dyDescent="0.25">
      <c r="A8" s="71"/>
      <c r="B8" s="348"/>
      <c r="C8" s="67"/>
      <c r="D8" s="68"/>
      <c r="E8" s="59"/>
      <c r="F8" s="91"/>
      <c r="G8" s="89"/>
      <c r="H8" s="336"/>
      <c r="I8" s="66"/>
    </row>
    <row r="9" spans="1:9" ht="16.5" customHeight="1" x14ac:dyDescent="0.2">
      <c r="B9" s="62"/>
      <c r="C9" s="62"/>
      <c r="D9" s="62"/>
      <c r="E9" s="59"/>
      <c r="F9" s="59"/>
      <c r="G9" s="62"/>
      <c r="H9" s="62"/>
      <c r="I9" s="62"/>
    </row>
    <row r="10" spans="1:9" ht="16.5" customHeight="1" thickBot="1" x14ac:dyDescent="0.25"/>
    <row r="11" spans="1:9" ht="16.5" customHeight="1" thickBot="1" x14ac:dyDescent="0.3">
      <c r="A11" s="81" t="s">
        <v>42</v>
      </c>
      <c r="B11" s="81" t="s">
        <v>4</v>
      </c>
      <c r="C11" s="438" t="s">
        <v>17</v>
      </c>
      <c r="D11" s="438"/>
      <c r="E11" s="48"/>
      <c r="F11" s="81" t="s">
        <v>42</v>
      </c>
      <c r="G11" s="81" t="s">
        <v>4</v>
      </c>
      <c r="H11" s="439" t="s">
        <v>18</v>
      </c>
      <c r="I11" s="439"/>
    </row>
    <row r="12" spans="1:9" ht="16.5" customHeight="1" x14ac:dyDescent="0.2">
      <c r="A12" s="69"/>
      <c r="B12" s="330"/>
      <c r="C12" s="335"/>
      <c r="D12" s="253"/>
      <c r="E12" s="58"/>
      <c r="F12" s="94"/>
      <c r="G12" s="330"/>
      <c r="H12" s="275"/>
      <c r="I12" s="275"/>
    </row>
    <row r="13" spans="1:9" ht="16.5" customHeight="1" x14ac:dyDescent="0.2">
      <c r="A13" s="83"/>
      <c r="B13" s="87"/>
      <c r="C13" s="326"/>
      <c r="D13" s="256"/>
      <c r="E13" s="58"/>
      <c r="F13" s="92"/>
      <c r="G13" s="88"/>
      <c r="H13" s="60"/>
      <c r="I13" s="61"/>
    </row>
    <row r="14" spans="1:9" ht="16.5" customHeight="1" x14ac:dyDescent="0.2">
      <c r="A14" s="83"/>
      <c r="B14" s="87"/>
      <c r="C14" s="325"/>
      <c r="D14" s="232"/>
      <c r="E14" s="58"/>
      <c r="F14" s="121"/>
      <c r="G14" s="120"/>
      <c r="H14" s="60"/>
      <c r="I14" s="61"/>
    </row>
    <row r="15" spans="1:9" ht="16.5" customHeight="1" x14ac:dyDescent="0.2">
      <c r="A15" s="70"/>
      <c r="B15" s="88"/>
      <c r="C15" s="337"/>
      <c r="D15" s="61"/>
      <c r="E15" s="58"/>
      <c r="F15" s="92"/>
      <c r="G15" s="88"/>
      <c r="H15" s="84"/>
      <c r="I15" s="85"/>
    </row>
    <row r="16" spans="1:9" ht="16.5" customHeight="1" thickBot="1" x14ac:dyDescent="0.25">
      <c r="A16" s="71"/>
      <c r="B16" s="89"/>
      <c r="C16" s="329"/>
      <c r="D16" s="68"/>
      <c r="E16" s="58"/>
      <c r="F16" s="93"/>
      <c r="G16" s="89"/>
      <c r="H16" s="67"/>
      <c r="I16" s="68"/>
    </row>
    <row r="17" spans="1:9" ht="16.5" customHeight="1" x14ac:dyDescent="0.2"/>
    <row r="18" spans="1:9" ht="16.5" customHeight="1" thickBot="1" x14ac:dyDescent="0.25"/>
    <row r="19" spans="1:9" ht="16.5" customHeight="1" thickBot="1" x14ac:dyDescent="0.3">
      <c r="A19" s="81" t="s">
        <v>42</v>
      </c>
      <c r="B19" s="81" t="s">
        <v>4</v>
      </c>
      <c r="C19" s="439" t="s">
        <v>19</v>
      </c>
      <c r="D19" s="439"/>
      <c r="E19" s="48"/>
      <c r="F19" s="81" t="s">
        <v>42</v>
      </c>
      <c r="G19" s="81" t="s">
        <v>4</v>
      </c>
      <c r="H19" s="438" t="s">
        <v>20</v>
      </c>
      <c r="I19" s="438"/>
    </row>
    <row r="20" spans="1:9" ht="16.5" customHeight="1" x14ac:dyDescent="0.2">
      <c r="A20" s="69"/>
      <c r="B20" s="330"/>
      <c r="C20" s="345"/>
      <c r="D20" s="275"/>
      <c r="E20" s="62"/>
      <c r="F20" s="349"/>
      <c r="G20" s="330"/>
      <c r="H20" s="338"/>
      <c r="I20" s="261"/>
    </row>
    <row r="21" spans="1:9" ht="16.5" customHeight="1" x14ac:dyDescent="0.2">
      <c r="A21" s="70"/>
      <c r="B21" s="88"/>
      <c r="C21" s="326"/>
      <c r="D21" s="256"/>
      <c r="E21" s="62"/>
      <c r="F21" s="349"/>
      <c r="G21" s="87"/>
      <c r="H21" s="326"/>
      <c r="I21" s="256"/>
    </row>
    <row r="22" spans="1:9" ht="16.5" customHeight="1" x14ac:dyDescent="0.2">
      <c r="A22" s="70"/>
      <c r="B22" s="88"/>
      <c r="C22" s="325"/>
      <c r="D22" s="232"/>
      <c r="E22" s="62"/>
      <c r="F22" s="349"/>
      <c r="G22" s="87"/>
      <c r="H22" s="337"/>
      <c r="I22" s="61"/>
    </row>
    <row r="23" spans="1:9" ht="16.5" customHeight="1" x14ac:dyDescent="0.2">
      <c r="A23" s="70"/>
      <c r="B23" s="88"/>
      <c r="C23" s="337"/>
      <c r="D23" s="61"/>
      <c r="E23" s="58"/>
      <c r="F23" s="350"/>
      <c r="G23" s="120"/>
      <c r="H23" s="337"/>
      <c r="I23" s="61"/>
    </row>
    <row r="24" spans="1:9" ht="16.5" customHeight="1" thickBot="1" x14ac:dyDescent="0.25">
      <c r="A24" s="71"/>
      <c r="B24" s="89"/>
      <c r="C24" s="329"/>
      <c r="D24" s="68"/>
      <c r="E24" s="58"/>
      <c r="F24" s="334"/>
      <c r="G24" s="89"/>
      <c r="H24" s="336"/>
      <c r="I24" s="66"/>
    </row>
    <row r="25" spans="1:9" s="74" customFormat="1" ht="16.5" customHeight="1" x14ac:dyDescent="0.2">
      <c r="A25" s="59"/>
      <c r="B25" s="59"/>
      <c r="C25" s="58"/>
      <c r="D25" s="58"/>
      <c r="E25" s="58"/>
      <c r="F25" s="58"/>
      <c r="G25" s="59"/>
      <c r="H25" s="58"/>
      <c r="I25" s="58"/>
    </row>
    <row r="26" spans="1:9" ht="16.5" customHeight="1" thickBot="1" x14ac:dyDescent="0.25"/>
    <row r="27" spans="1:9" ht="16.5" customHeight="1" thickBot="1" x14ac:dyDescent="0.3">
      <c r="A27" s="81" t="s">
        <v>42</v>
      </c>
      <c r="B27" s="81" t="s">
        <v>4</v>
      </c>
      <c r="C27" s="438" t="s">
        <v>21</v>
      </c>
      <c r="D27" s="438"/>
      <c r="E27" s="48"/>
      <c r="F27" s="81" t="s">
        <v>42</v>
      </c>
      <c r="G27" s="81" t="s">
        <v>4</v>
      </c>
      <c r="H27" s="439" t="s">
        <v>22</v>
      </c>
      <c r="I27" s="439"/>
    </row>
    <row r="28" spans="1:9" ht="16.5" customHeight="1" x14ac:dyDescent="0.2">
      <c r="A28" s="69"/>
      <c r="B28" s="114"/>
      <c r="C28" s="253"/>
      <c r="D28" s="253"/>
      <c r="E28" s="58"/>
      <c r="F28" s="94"/>
      <c r="G28" s="87"/>
      <c r="H28" s="275"/>
      <c r="I28" s="275"/>
    </row>
    <row r="29" spans="1:9" ht="16.5" customHeight="1" x14ac:dyDescent="0.2">
      <c r="A29" s="83"/>
      <c r="B29" s="114"/>
      <c r="C29" s="256"/>
      <c r="D29" s="256"/>
      <c r="E29" s="58"/>
      <c r="F29" s="94"/>
      <c r="G29" s="87"/>
      <c r="H29" s="256"/>
      <c r="I29" s="256"/>
    </row>
    <row r="30" spans="1:9" ht="16.5" customHeight="1" x14ac:dyDescent="0.2">
      <c r="A30" s="83"/>
      <c r="B30" s="114"/>
      <c r="C30" s="232"/>
      <c r="D30" s="232"/>
      <c r="E30" s="58"/>
      <c r="F30" s="94"/>
      <c r="G30" s="87"/>
      <c r="H30" s="60"/>
      <c r="I30" s="61"/>
    </row>
    <row r="31" spans="1:9" ht="16.5" customHeight="1" x14ac:dyDescent="0.2">
      <c r="A31" s="70"/>
      <c r="B31" s="115"/>
      <c r="C31" s="60"/>
      <c r="D31" s="61"/>
      <c r="E31" s="58"/>
      <c r="F31" s="92"/>
      <c r="G31" s="115"/>
      <c r="H31" s="63"/>
      <c r="I31" s="64"/>
    </row>
    <row r="32" spans="1:9" ht="16.5" customHeight="1" thickBot="1" x14ac:dyDescent="0.25">
      <c r="A32" s="71"/>
      <c r="B32" s="116"/>
      <c r="C32" s="67"/>
      <c r="D32" s="68"/>
      <c r="E32" s="58"/>
      <c r="F32" s="93"/>
      <c r="G32" s="116"/>
      <c r="H32" s="67"/>
      <c r="I32" s="68"/>
    </row>
    <row r="33" spans="1:9" ht="16.5" customHeight="1" x14ac:dyDescent="0.2">
      <c r="B33" s="74"/>
    </row>
    <row r="34" spans="1:9" ht="16.5" customHeight="1" thickBot="1" x14ac:dyDescent="0.25"/>
    <row r="35" spans="1:9" ht="16.5" customHeight="1" thickBot="1" x14ac:dyDescent="0.3">
      <c r="A35" s="81" t="s">
        <v>42</v>
      </c>
      <c r="B35" s="81" t="s">
        <v>4</v>
      </c>
      <c r="C35" s="438" t="s">
        <v>23</v>
      </c>
      <c r="D35" s="438"/>
      <c r="E35" s="48"/>
      <c r="F35" s="81" t="s">
        <v>42</v>
      </c>
      <c r="G35" s="81" t="s">
        <v>4</v>
      </c>
      <c r="H35" s="439" t="s">
        <v>24</v>
      </c>
      <c r="I35" s="439"/>
    </row>
    <row r="36" spans="1:9" ht="16.5" customHeight="1" x14ac:dyDescent="0.2">
      <c r="A36" s="69"/>
      <c r="B36" s="330"/>
      <c r="C36" s="339"/>
      <c r="D36" s="250"/>
      <c r="E36" s="58"/>
      <c r="F36" s="94"/>
      <c r="G36" s="87"/>
      <c r="H36" s="351"/>
      <c r="I36" s="351"/>
    </row>
    <row r="37" spans="1:9" ht="16.5" customHeight="1" x14ac:dyDescent="0.2">
      <c r="A37" s="83"/>
      <c r="B37" s="87"/>
      <c r="C37" s="326"/>
      <c r="D37" s="256"/>
      <c r="E37" s="58"/>
      <c r="F37" s="94"/>
      <c r="G37" s="87"/>
      <c r="H37" s="60"/>
      <c r="I37" s="61"/>
    </row>
    <row r="38" spans="1:9" ht="16.5" customHeight="1" x14ac:dyDescent="0.2">
      <c r="A38" s="83"/>
      <c r="B38" s="87"/>
      <c r="C38" s="337"/>
      <c r="D38" s="41"/>
      <c r="E38" s="58"/>
      <c r="F38" s="94"/>
      <c r="G38" s="87"/>
      <c r="H38" s="256"/>
      <c r="I38" s="256"/>
    </row>
    <row r="39" spans="1:9" ht="16.5" customHeight="1" x14ac:dyDescent="0.2">
      <c r="A39" s="70"/>
      <c r="B39" s="88"/>
      <c r="C39" s="327"/>
      <c r="D39" s="260"/>
      <c r="E39" s="58"/>
      <c r="F39" s="92"/>
      <c r="G39" s="115"/>
      <c r="H39" s="204"/>
      <c r="I39" s="205"/>
    </row>
    <row r="40" spans="1:9" ht="16.5" customHeight="1" thickBot="1" x14ac:dyDescent="0.25">
      <c r="A40" s="71"/>
      <c r="B40" s="89"/>
      <c r="C40" s="329"/>
      <c r="D40" s="68"/>
      <c r="E40" s="58"/>
      <c r="F40" s="93"/>
      <c r="G40" s="116"/>
      <c r="H40" s="259"/>
      <c r="I40" s="260"/>
    </row>
    <row r="41" spans="1:9" ht="23.25" x14ac:dyDescent="0.35">
      <c r="A41" s="444" t="s">
        <v>135</v>
      </c>
      <c r="B41" s="444"/>
      <c r="C41" s="444"/>
      <c r="D41" s="444"/>
      <c r="E41" s="444"/>
      <c r="F41" s="444"/>
      <c r="G41" s="444"/>
      <c r="H41" s="444"/>
      <c r="I41" s="444"/>
    </row>
    <row r="42" spans="1:9" ht="16.5" customHeight="1" thickBot="1" x14ac:dyDescent="0.25"/>
    <row r="43" spans="1:9" ht="16.5" customHeight="1" thickBot="1" x14ac:dyDescent="0.3">
      <c r="A43" s="81" t="s">
        <v>42</v>
      </c>
      <c r="B43" s="81" t="s">
        <v>4</v>
      </c>
      <c r="C43" s="438" t="s">
        <v>25</v>
      </c>
      <c r="D43" s="438"/>
      <c r="E43" s="48"/>
      <c r="F43" s="81" t="s">
        <v>42</v>
      </c>
      <c r="G43" s="81" t="s">
        <v>4</v>
      </c>
      <c r="H43" s="439" t="s">
        <v>26</v>
      </c>
      <c r="I43" s="439"/>
    </row>
    <row r="44" spans="1:9" ht="16.5" customHeight="1" x14ac:dyDescent="0.2">
      <c r="A44" s="69"/>
      <c r="B44" s="87"/>
      <c r="C44" s="253"/>
      <c r="D44" s="253"/>
      <c r="E44" s="58"/>
      <c r="F44" s="80"/>
      <c r="G44" s="193"/>
      <c r="H44" s="256"/>
      <c r="I44" s="256"/>
    </row>
    <row r="45" spans="1:9" ht="16.5" customHeight="1" x14ac:dyDescent="0.2">
      <c r="A45" s="70"/>
      <c r="B45" s="88"/>
      <c r="C45" s="232"/>
      <c r="D45" s="232"/>
      <c r="E45" s="58"/>
      <c r="F45" s="84"/>
      <c r="G45" s="194"/>
      <c r="H45" s="256"/>
      <c r="I45" s="256"/>
    </row>
    <row r="46" spans="1:9" ht="16.5" customHeight="1" x14ac:dyDescent="0.2">
      <c r="A46" s="119"/>
      <c r="B46" s="120"/>
      <c r="C46" s="41"/>
      <c r="D46" s="41"/>
      <c r="E46" s="58"/>
      <c r="F46" s="121"/>
      <c r="G46" s="120"/>
      <c r="H46" s="256"/>
      <c r="I46" s="256"/>
    </row>
    <row r="47" spans="1:9" ht="16.5" customHeight="1" x14ac:dyDescent="0.2">
      <c r="A47" s="119"/>
      <c r="B47" s="120"/>
      <c r="C47" s="63"/>
      <c r="D47" s="64"/>
      <c r="E47" s="58"/>
      <c r="F47" s="121"/>
      <c r="G47" s="120"/>
      <c r="H47" s="204"/>
      <c r="I47" s="205"/>
    </row>
    <row r="48" spans="1:9" ht="16.5" customHeight="1" thickBot="1" x14ac:dyDescent="0.25">
      <c r="A48" s="71"/>
      <c r="B48" s="89"/>
      <c r="C48" s="67"/>
      <c r="D48" s="68"/>
      <c r="E48" s="58"/>
      <c r="F48" s="93"/>
      <c r="G48" s="89"/>
      <c r="H48" s="65"/>
      <c r="I48" s="66"/>
    </row>
    <row r="49" spans="1:9" ht="16.5" customHeight="1" x14ac:dyDescent="0.2">
      <c r="A49" s="62"/>
      <c r="B49" s="59"/>
      <c r="C49" s="58"/>
      <c r="D49" s="58"/>
      <c r="E49" s="58"/>
      <c r="F49" s="58"/>
      <c r="G49" s="59"/>
      <c r="H49" s="59"/>
      <c r="I49" s="62"/>
    </row>
    <row r="50" spans="1:9" ht="16.5" customHeight="1" thickBot="1" x14ac:dyDescent="0.25"/>
    <row r="51" spans="1:9" ht="16.5" customHeight="1" thickBot="1" x14ac:dyDescent="0.3">
      <c r="A51" s="81" t="s">
        <v>42</v>
      </c>
      <c r="B51" s="81" t="s">
        <v>4</v>
      </c>
      <c r="C51" s="438" t="s">
        <v>27</v>
      </c>
      <c r="D51" s="438"/>
      <c r="E51" s="48"/>
      <c r="F51" s="81" t="s">
        <v>42</v>
      </c>
      <c r="G51" s="81" t="s">
        <v>4</v>
      </c>
      <c r="H51" s="438" t="s">
        <v>28</v>
      </c>
      <c r="I51" s="438"/>
    </row>
    <row r="52" spans="1:9" ht="16.5" customHeight="1" x14ac:dyDescent="0.2">
      <c r="A52" s="69"/>
      <c r="B52" s="87"/>
      <c r="C52" s="253"/>
      <c r="D52" s="253"/>
      <c r="E52" s="58"/>
      <c r="F52" s="94"/>
      <c r="G52" s="330"/>
      <c r="H52" s="335"/>
      <c r="I52" s="253"/>
    </row>
    <row r="53" spans="1:9" ht="16.5" customHeight="1" x14ac:dyDescent="0.2">
      <c r="A53" s="70"/>
      <c r="B53" s="88"/>
      <c r="C53" s="256"/>
      <c r="D53" s="256"/>
      <c r="E53" s="58"/>
      <c r="F53" s="94"/>
      <c r="G53" s="87"/>
      <c r="H53" s="326"/>
      <c r="I53" s="256"/>
    </row>
    <row r="54" spans="1:9" ht="16.5" customHeight="1" x14ac:dyDescent="0.2">
      <c r="A54" s="119"/>
      <c r="B54" s="120"/>
      <c r="C54" s="41"/>
      <c r="D54" s="41"/>
      <c r="E54" s="58"/>
      <c r="F54" s="121"/>
      <c r="G54" s="120"/>
      <c r="H54" s="326"/>
      <c r="I54" s="256"/>
    </row>
    <row r="55" spans="1:9" ht="16.5" customHeight="1" x14ac:dyDescent="0.2">
      <c r="A55" s="119"/>
      <c r="B55" s="120"/>
      <c r="C55" s="60"/>
      <c r="D55" s="61"/>
      <c r="E55" s="58"/>
      <c r="F55" s="121"/>
      <c r="G55" s="120"/>
      <c r="H55" s="326"/>
      <c r="I55" s="256"/>
    </row>
    <row r="56" spans="1:9" ht="16.5" customHeight="1" thickBot="1" x14ac:dyDescent="0.25">
      <c r="A56" s="71"/>
      <c r="B56" s="89"/>
      <c r="C56" s="67"/>
      <c r="D56" s="68"/>
      <c r="E56" s="58"/>
      <c r="F56" s="93"/>
      <c r="G56" s="89"/>
      <c r="H56" s="336"/>
      <c r="I56" s="66"/>
    </row>
    <row r="57" spans="1:9" ht="16.5" customHeight="1" x14ac:dyDescent="0.2">
      <c r="A57" s="62"/>
      <c r="B57" s="59"/>
      <c r="C57" s="58"/>
      <c r="D57" s="58"/>
      <c r="E57" s="58"/>
      <c r="F57" s="58"/>
      <c r="G57" s="59"/>
      <c r="H57" s="62"/>
      <c r="I57" s="62"/>
    </row>
    <row r="58" spans="1:9" ht="16.5" customHeight="1" thickBot="1" x14ac:dyDescent="0.4">
      <c r="A58" s="113"/>
      <c r="B58" s="113"/>
      <c r="C58" s="113"/>
      <c r="D58" s="113"/>
      <c r="E58" s="113"/>
      <c r="F58" s="113"/>
      <c r="G58" s="113"/>
      <c r="H58" s="113"/>
      <c r="I58" s="113"/>
    </row>
    <row r="59" spans="1:9" ht="16.5" customHeight="1" thickBot="1" x14ac:dyDescent="0.3">
      <c r="A59" s="81" t="s">
        <v>42</v>
      </c>
      <c r="B59" s="81" t="s">
        <v>4</v>
      </c>
      <c r="C59" s="440" t="s">
        <v>29</v>
      </c>
      <c r="D59" s="441"/>
      <c r="E59" s="48"/>
      <c r="F59" s="81" t="s">
        <v>42</v>
      </c>
      <c r="G59" s="81" t="s">
        <v>4</v>
      </c>
      <c r="H59" s="442" t="s">
        <v>30</v>
      </c>
      <c r="I59" s="443"/>
    </row>
    <row r="60" spans="1:9" ht="16.5" customHeight="1" x14ac:dyDescent="0.2">
      <c r="A60" s="69"/>
      <c r="B60" s="87"/>
      <c r="C60" s="243"/>
      <c r="D60" s="243"/>
      <c r="E60" s="58"/>
      <c r="F60" s="94"/>
      <c r="G60" s="87"/>
      <c r="H60" s="243"/>
      <c r="I60" s="243"/>
    </row>
    <row r="61" spans="1:9" ht="16.5" customHeight="1" x14ac:dyDescent="0.2">
      <c r="A61" s="83"/>
      <c r="B61" s="87"/>
      <c r="C61" s="232"/>
      <c r="D61" s="232"/>
      <c r="E61" s="58"/>
      <c r="F61" s="92"/>
      <c r="G61" s="88"/>
      <c r="H61" s="232"/>
      <c r="I61" s="256"/>
    </row>
    <row r="62" spans="1:9" ht="16.5" customHeight="1" x14ac:dyDescent="0.2">
      <c r="A62" s="83"/>
      <c r="B62" s="87"/>
      <c r="C62" s="232"/>
      <c r="D62" s="232"/>
      <c r="E62" s="58"/>
      <c r="F62" s="121"/>
      <c r="G62" s="120"/>
      <c r="H62" s="248"/>
      <c r="I62" s="248"/>
    </row>
    <row r="63" spans="1:9" ht="16.5" customHeight="1" x14ac:dyDescent="0.2">
      <c r="A63" s="70"/>
      <c r="B63" s="88"/>
      <c r="C63" s="60"/>
      <c r="D63" s="61"/>
      <c r="E63" s="58"/>
      <c r="F63" s="92"/>
      <c r="G63" s="88"/>
      <c r="H63" s="60"/>
      <c r="I63" s="61"/>
    </row>
    <row r="64" spans="1:9" ht="16.5" customHeight="1" thickBot="1" x14ac:dyDescent="0.25">
      <c r="A64" s="71"/>
      <c r="B64" s="89"/>
      <c r="C64" s="67"/>
      <c r="D64" s="68"/>
      <c r="E64" s="58"/>
      <c r="F64" s="93"/>
      <c r="G64" s="89"/>
      <c r="H64" s="75"/>
      <c r="I64" s="76"/>
    </row>
    <row r="65" spans="1:9" ht="16.5" customHeight="1" x14ac:dyDescent="0.2"/>
    <row r="66" spans="1:9" ht="16.5" customHeight="1" thickBot="1" x14ac:dyDescent="0.25"/>
    <row r="67" spans="1:9" ht="16.5" customHeight="1" thickBot="1" x14ac:dyDescent="0.3">
      <c r="A67" s="81" t="s">
        <v>42</v>
      </c>
      <c r="B67" s="81" t="s">
        <v>4</v>
      </c>
      <c r="C67" s="439" t="s">
        <v>31</v>
      </c>
      <c r="D67" s="439"/>
      <c r="E67" s="48"/>
      <c r="F67" s="81" t="s">
        <v>42</v>
      </c>
      <c r="G67" s="81" t="s">
        <v>4</v>
      </c>
      <c r="H67" s="439" t="s">
        <v>32</v>
      </c>
      <c r="I67" s="439"/>
    </row>
    <row r="68" spans="1:9" ht="16.5" customHeight="1" x14ac:dyDescent="0.2">
      <c r="A68" s="69"/>
      <c r="B68" s="87"/>
      <c r="C68" s="275" t="s">
        <v>167</v>
      </c>
      <c r="D68" s="275" t="s">
        <v>168</v>
      </c>
      <c r="E68" s="58"/>
      <c r="F68" s="94"/>
      <c r="G68" s="330"/>
      <c r="H68" s="345" t="s">
        <v>169</v>
      </c>
      <c r="I68" s="275" t="s">
        <v>170</v>
      </c>
    </row>
    <row r="69" spans="1:9" ht="16.5" customHeight="1" x14ac:dyDescent="0.2">
      <c r="A69" s="83"/>
      <c r="B69" s="87"/>
      <c r="C69" s="244" t="s">
        <v>171</v>
      </c>
      <c r="D69" s="244" t="s">
        <v>172</v>
      </c>
      <c r="E69" s="58"/>
      <c r="F69" s="94"/>
      <c r="G69" s="87"/>
      <c r="H69" s="326" t="s">
        <v>173</v>
      </c>
      <c r="I69" s="256" t="s">
        <v>174</v>
      </c>
    </row>
    <row r="70" spans="1:9" ht="16.5" customHeight="1" x14ac:dyDescent="0.2">
      <c r="A70" s="83"/>
      <c r="B70" s="87"/>
      <c r="C70" s="245" t="s">
        <v>151</v>
      </c>
      <c r="D70" s="245" t="s">
        <v>175</v>
      </c>
      <c r="E70" s="58"/>
      <c r="F70" s="121"/>
      <c r="G70" s="120"/>
      <c r="H70" s="347" t="s">
        <v>176</v>
      </c>
      <c r="I70" s="73" t="s">
        <v>175</v>
      </c>
    </row>
    <row r="71" spans="1:9" ht="16.5" customHeight="1" x14ac:dyDescent="0.2">
      <c r="A71" s="70"/>
      <c r="B71" s="88"/>
      <c r="C71" s="60"/>
      <c r="D71" s="61"/>
      <c r="E71" s="58"/>
      <c r="F71" s="92"/>
      <c r="G71" s="88"/>
      <c r="H71" s="337"/>
      <c r="I71" s="61"/>
    </row>
    <row r="72" spans="1:9" ht="16.5" customHeight="1" thickBot="1" x14ac:dyDescent="0.25">
      <c r="A72" s="71"/>
      <c r="B72" s="89"/>
      <c r="C72" s="67"/>
      <c r="D72" s="68"/>
      <c r="E72" s="58"/>
      <c r="F72" s="93"/>
      <c r="G72" s="89"/>
      <c r="H72" s="329"/>
      <c r="I72" s="68"/>
    </row>
    <row r="73" spans="1:9" ht="16.5" customHeight="1" x14ac:dyDescent="0.2"/>
    <row r="74" spans="1:9" ht="16.5" customHeight="1" thickBot="1" x14ac:dyDescent="0.25"/>
    <row r="75" spans="1:9" ht="16.5" customHeight="1" thickBot="1" x14ac:dyDescent="0.3">
      <c r="A75" s="81" t="s">
        <v>42</v>
      </c>
      <c r="B75" s="81" t="s">
        <v>4</v>
      </c>
      <c r="C75" s="439" t="s">
        <v>33</v>
      </c>
      <c r="D75" s="439"/>
      <c r="E75" s="48"/>
      <c r="F75" s="81" t="s">
        <v>42</v>
      </c>
      <c r="G75" s="81" t="s">
        <v>4</v>
      </c>
      <c r="H75" s="439" t="s">
        <v>34</v>
      </c>
      <c r="I75" s="439"/>
    </row>
    <row r="76" spans="1:9" ht="16.5" customHeight="1" x14ac:dyDescent="0.2">
      <c r="A76" s="69"/>
      <c r="B76" s="87"/>
      <c r="C76" s="257" t="s">
        <v>177</v>
      </c>
      <c r="D76" s="258" t="s">
        <v>178</v>
      </c>
      <c r="E76" s="58"/>
      <c r="F76" s="94"/>
      <c r="G76" s="114"/>
      <c r="H76" s="257" t="s">
        <v>179</v>
      </c>
      <c r="I76" s="258" t="s">
        <v>180</v>
      </c>
    </row>
    <row r="77" spans="1:9" ht="16.5" customHeight="1" x14ac:dyDescent="0.2">
      <c r="A77" s="83"/>
      <c r="B77" s="87"/>
      <c r="C77" s="259" t="s">
        <v>181</v>
      </c>
      <c r="D77" s="260" t="s">
        <v>182</v>
      </c>
      <c r="E77" s="58"/>
      <c r="F77" s="94"/>
      <c r="G77" s="114"/>
      <c r="H77" s="259" t="s">
        <v>183</v>
      </c>
      <c r="I77" s="260" t="s">
        <v>184</v>
      </c>
    </row>
    <row r="78" spans="1:9" ht="16.5" customHeight="1" x14ac:dyDescent="0.2">
      <c r="A78" s="83"/>
      <c r="B78" s="87"/>
      <c r="C78" s="63"/>
      <c r="D78" s="64"/>
      <c r="E78" s="58"/>
      <c r="F78" s="94"/>
      <c r="G78" s="87"/>
      <c r="H78" s="60" t="s">
        <v>145</v>
      </c>
      <c r="I78" s="61" t="s">
        <v>185</v>
      </c>
    </row>
    <row r="79" spans="1:9" ht="16.5" customHeight="1" x14ac:dyDescent="0.2">
      <c r="A79" s="70"/>
      <c r="B79" s="88"/>
      <c r="C79" s="63"/>
      <c r="D79" s="64"/>
      <c r="E79" s="58"/>
      <c r="F79" s="92"/>
      <c r="G79" s="88"/>
      <c r="H79" s="60"/>
      <c r="I79" s="61"/>
    </row>
    <row r="80" spans="1:9" ht="16.5" customHeight="1" thickBot="1" x14ac:dyDescent="0.25">
      <c r="A80" s="71"/>
      <c r="B80" s="89"/>
      <c r="C80" s="65"/>
      <c r="D80" s="66"/>
      <c r="E80" s="58"/>
      <c r="F80" s="93"/>
      <c r="G80" s="89"/>
      <c r="H80" s="67"/>
      <c r="I80" s="68"/>
    </row>
    <row r="81" spans="1:17" ht="23.25" x14ac:dyDescent="0.35">
      <c r="A81" s="427" t="s">
        <v>135</v>
      </c>
      <c r="B81" s="427"/>
      <c r="C81" s="427"/>
      <c r="D81" s="427"/>
      <c r="E81" s="427"/>
      <c r="F81" s="427"/>
      <c r="G81" s="427"/>
      <c r="H81" s="427"/>
      <c r="I81" s="427"/>
    </row>
    <row r="82" spans="1:17" ht="16.5" customHeight="1" thickBot="1" x14ac:dyDescent="0.25">
      <c r="Q82" s="62"/>
    </row>
    <row r="83" spans="1:17" ht="16.5" customHeight="1" thickBot="1" x14ac:dyDescent="0.3">
      <c r="A83" s="81" t="s">
        <v>42</v>
      </c>
      <c r="B83" s="81" t="s">
        <v>4</v>
      </c>
      <c r="C83" s="438" t="s">
        <v>35</v>
      </c>
      <c r="D83" s="438"/>
      <c r="E83" s="48"/>
      <c r="F83" s="81" t="s">
        <v>42</v>
      </c>
      <c r="G83" s="81" t="s">
        <v>4</v>
      </c>
      <c r="H83" s="438" t="s">
        <v>36</v>
      </c>
      <c r="I83" s="438"/>
      <c r="Q83" s="62"/>
    </row>
    <row r="84" spans="1:17" ht="16.5" customHeight="1" x14ac:dyDescent="0.2">
      <c r="A84" s="69"/>
      <c r="B84" s="87"/>
      <c r="C84" s="257" t="s">
        <v>139</v>
      </c>
      <c r="D84" s="258" t="s">
        <v>121</v>
      </c>
      <c r="E84" s="58"/>
      <c r="F84" s="94"/>
      <c r="G84" s="87"/>
      <c r="H84" s="257" t="s">
        <v>153</v>
      </c>
      <c r="I84" s="258" t="s">
        <v>121</v>
      </c>
    </row>
    <row r="85" spans="1:17" ht="16.5" customHeight="1" x14ac:dyDescent="0.2">
      <c r="A85" s="83"/>
      <c r="B85" s="87"/>
      <c r="C85" s="259" t="s">
        <v>143</v>
      </c>
      <c r="D85" s="260" t="s">
        <v>142</v>
      </c>
      <c r="E85" s="58"/>
      <c r="F85" s="94"/>
      <c r="G85" s="87"/>
      <c r="H85" s="259" t="s">
        <v>145</v>
      </c>
      <c r="I85" s="260" t="s">
        <v>144</v>
      </c>
    </row>
    <row r="86" spans="1:17" ht="16.5" customHeight="1" x14ac:dyDescent="0.2">
      <c r="A86" s="83"/>
      <c r="B86" s="87"/>
      <c r="C86" s="259" t="s">
        <v>127</v>
      </c>
      <c r="D86" s="260" t="s">
        <v>126</v>
      </c>
      <c r="E86" s="58"/>
      <c r="F86" s="94"/>
      <c r="G86" s="87"/>
      <c r="H86" s="72" t="s">
        <v>133</v>
      </c>
      <c r="I86" s="73" t="s">
        <v>132</v>
      </c>
    </row>
    <row r="87" spans="1:17" ht="16.5" customHeight="1" x14ac:dyDescent="0.2">
      <c r="A87" s="70"/>
      <c r="B87" s="88"/>
      <c r="C87" s="60"/>
      <c r="D87" s="61"/>
      <c r="E87" s="58"/>
      <c r="F87" s="92"/>
      <c r="G87" s="88"/>
      <c r="H87" s="63"/>
      <c r="I87" s="64"/>
      <c r="M87" s="62"/>
      <c r="N87" s="62"/>
      <c r="O87" s="62"/>
      <c r="P87" s="62"/>
    </row>
    <row r="88" spans="1:17" ht="16.5" customHeight="1" thickBot="1" x14ac:dyDescent="0.25">
      <c r="A88" s="71"/>
      <c r="B88" s="89"/>
      <c r="C88" s="67"/>
      <c r="D88" s="68"/>
      <c r="E88" s="58"/>
      <c r="F88" s="93"/>
      <c r="G88" s="89"/>
      <c r="H88" s="67"/>
      <c r="I88" s="68"/>
      <c r="M88" s="62"/>
      <c r="N88" s="62"/>
      <c r="O88" s="62"/>
      <c r="P88" s="62"/>
    </row>
    <row r="89" spans="1:17" s="74" customFormat="1" ht="16.5" customHeight="1" x14ac:dyDescent="0.2">
      <c r="A89" s="59"/>
      <c r="B89" s="59"/>
      <c r="C89" s="58"/>
      <c r="D89" s="58"/>
      <c r="E89" s="58"/>
      <c r="F89" s="58"/>
      <c r="G89" s="59"/>
      <c r="H89" s="58"/>
      <c r="I89" s="58"/>
      <c r="M89" s="59"/>
      <c r="N89" s="59"/>
      <c r="O89" s="59"/>
      <c r="P89" s="59"/>
    </row>
    <row r="90" spans="1:17" ht="16.5" customHeight="1" thickBot="1" x14ac:dyDescent="0.25">
      <c r="M90" s="62"/>
      <c r="N90" s="62"/>
      <c r="O90" s="62"/>
      <c r="P90" s="62"/>
    </row>
    <row r="91" spans="1:17" ht="16.5" customHeight="1" thickBot="1" x14ac:dyDescent="0.3">
      <c r="A91" s="81" t="s">
        <v>42</v>
      </c>
      <c r="B91" s="81" t="s">
        <v>4</v>
      </c>
      <c r="C91" s="439" t="s">
        <v>37</v>
      </c>
      <c r="D91" s="439"/>
      <c r="E91" s="48"/>
      <c r="F91" s="81" t="s">
        <v>42</v>
      </c>
      <c r="G91" s="81" t="s">
        <v>4</v>
      </c>
      <c r="H91" s="439" t="s">
        <v>38</v>
      </c>
      <c r="I91" s="439"/>
    </row>
    <row r="92" spans="1:17" ht="16.5" customHeight="1" x14ac:dyDescent="0.2">
      <c r="A92" s="69"/>
      <c r="B92" s="87"/>
      <c r="C92" s="259" t="s">
        <v>186</v>
      </c>
      <c r="D92" s="260" t="s">
        <v>187</v>
      </c>
      <c r="E92" s="58"/>
      <c r="F92" s="94"/>
      <c r="G92" s="87"/>
      <c r="H92" s="257" t="s">
        <v>151</v>
      </c>
      <c r="I92" s="258" t="s">
        <v>155</v>
      </c>
    </row>
    <row r="93" spans="1:17" ht="16.5" customHeight="1" x14ac:dyDescent="0.2">
      <c r="A93" s="83"/>
      <c r="B93" s="87"/>
      <c r="C93" s="259" t="s">
        <v>159</v>
      </c>
      <c r="D93" s="260" t="s">
        <v>160</v>
      </c>
      <c r="E93" s="58"/>
      <c r="F93" s="94"/>
      <c r="G93" s="87"/>
      <c r="H93" s="259" t="s">
        <v>162</v>
      </c>
      <c r="I93" s="260" t="s">
        <v>161</v>
      </c>
    </row>
    <row r="94" spans="1:17" ht="16.5" customHeight="1" x14ac:dyDescent="0.2">
      <c r="A94" s="83"/>
      <c r="B94" s="87"/>
      <c r="C94" s="259" t="s">
        <v>176</v>
      </c>
      <c r="D94" s="260" t="s">
        <v>175</v>
      </c>
      <c r="E94" s="58"/>
      <c r="F94" s="94"/>
      <c r="G94" s="87"/>
      <c r="H94" s="259" t="s">
        <v>173</v>
      </c>
      <c r="I94" s="260" t="s">
        <v>174</v>
      </c>
    </row>
    <row r="95" spans="1:17" ht="16.5" customHeight="1" x14ac:dyDescent="0.2">
      <c r="A95" s="70"/>
      <c r="B95" s="88"/>
      <c r="C95" s="60"/>
      <c r="D95" s="61"/>
      <c r="E95" s="58"/>
      <c r="F95" s="92"/>
      <c r="G95" s="88"/>
      <c r="H95" s="60"/>
      <c r="I95" s="61"/>
    </row>
    <row r="96" spans="1:17" ht="16.5" customHeight="1" thickBot="1" x14ac:dyDescent="0.25">
      <c r="A96" s="71"/>
      <c r="B96" s="89"/>
      <c r="C96" s="67"/>
      <c r="D96" s="68"/>
      <c r="E96" s="58"/>
      <c r="F96" s="93"/>
      <c r="G96" s="89"/>
      <c r="H96" s="67"/>
      <c r="I96" s="68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86" t="s">
        <v>42</v>
      </c>
      <c r="B99" s="81" t="s">
        <v>4</v>
      </c>
      <c r="C99" s="439" t="s">
        <v>46</v>
      </c>
      <c r="D99" s="439"/>
      <c r="E99" s="48"/>
      <c r="F99" s="81" t="s">
        <v>42</v>
      </c>
      <c r="G99" s="81" t="s">
        <v>4</v>
      </c>
      <c r="H99" s="439" t="s">
        <v>47</v>
      </c>
      <c r="I99" s="439"/>
    </row>
    <row r="100" spans="1:9" ht="16.5" customHeight="1" x14ac:dyDescent="0.2">
      <c r="A100" s="70"/>
      <c r="B100" s="87"/>
      <c r="C100" s="257" t="s">
        <v>140</v>
      </c>
      <c r="D100" s="258" t="s">
        <v>188</v>
      </c>
      <c r="E100" s="58"/>
      <c r="F100" s="94"/>
      <c r="G100" s="87"/>
      <c r="H100" s="257" t="s">
        <v>141</v>
      </c>
      <c r="I100" s="258" t="s">
        <v>188</v>
      </c>
    </row>
    <row r="101" spans="1:9" ht="16.5" customHeight="1" x14ac:dyDescent="0.2">
      <c r="A101" s="70"/>
      <c r="B101" s="87"/>
      <c r="C101" s="63" t="s">
        <v>147</v>
      </c>
      <c r="D101" s="64" t="s">
        <v>146</v>
      </c>
      <c r="E101" s="58"/>
      <c r="F101" s="94"/>
      <c r="G101" s="87"/>
      <c r="H101" s="72" t="s">
        <v>131</v>
      </c>
      <c r="I101" s="73" t="s">
        <v>130</v>
      </c>
    </row>
    <row r="102" spans="1:9" ht="16.5" customHeight="1" x14ac:dyDescent="0.2">
      <c r="A102" s="70"/>
      <c r="B102" s="87"/>
      <c r="C102" s="72" t="s">
        <v>136</v>
      </c>
      <c r="D102" s="73" t="s">
        <v>128</v>
      </c>
      <c r="E102" s="58"/>
      <c r="F102" s="94"/>
      <c r="G102" s="87"/>
      <c r="H102" s="60" t="s">
        <v>129</v>
      </c>
      <c r="I102" s="61" t="s">
        <v>128</v>
      </c>
    </row>
    <row r="103" spans="1:9" ht="16.5" customHeight="1" x14ac:dyDescent="0.2">
      <c r="A103" s="70"/>
      <c r="B103" s="88"/>
      <c r="C103" s="60"/>
      <c r="D103" s="61"/>
      <c r="E103" s="58"/>
      <c r="F103" s="92"/>
      <c r="G103" s="88"/>
      <c r="H103" s="72"/>
      <c r="I103" s="73"/>
    </row>
    <row r="104" spans="1:9" ht="16.5" customHeight="1" thickBot="1" x14ac:dyDescent="0.25">
      <c r="A104" s="71"/>
      <c r="B104" s="89"/>
      <c r="C104" s="67"/>
      <c r="D104" s="68"/>
      <c r="E104" s="58"/>
      <c r="F104" s="93"/>
      <c r="G104" s="89"/>
      <c r="H104" s="75"/>
      <c r="I104" s="76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86" t="s">
        <v>42</v>
      </c>
      <c r="B107" s="81" t="s">
        <v>4</v>
      </c>
      <c r="C107" s="439" t="s">
        <v>48</v>
      </c>
      <c r="D107" s="439"/>
      <c r="E107" s="48"/>
      <c r="F107" s="81" t="s">
        <v>42</v>
      </c>
      <c r="G107" s="81" t="s">
        <v>4</v>
      </c>
      <c r="H107" s="439" t="s">
        <v>49</v>
      </c>
      <c r="I107" s="439"/>
    </row>
    <row r="108" spans="1:9" ht="16.5" customHeight="1" x14ac:dyDescent="0.2">
      <c r="A108" s="70"/>
      <c r="B108" s="87"/>
      <c r="C108" s="204"/>
      <c r="D108" s="205"/>
      <c r="E108" s="58"/>
      <c r="F108" s="94"/>
      <c r="G108" s="87"/>
      <c r="H108" s="202"/>
      <c r="I108" s="203"/>
    </row>
    <row r="109" spans="1:9" ht="16.5" customHeight="1" x14ac:dyDescent="0.2">
      <c r="A109" s="70"/>
      <c r="B109" s="87"/>
      <c r="C109" s="204"/>
      <c r="D109" s="205"/>
      <c r="E109" s="58"/>
      <c r="F109" s="94"/>
      <c r="G109" s="87"/>
      <c r="H109" s="204"/>
      <c r="I109" s="205"/>
    </row>
    <row r="110" spans="1:9" ht="16.5" customHeight="1" x14ac:dyDescent="0.2">
      <c r="A110" s="70"/>
      <c r="B110" s="87"/>
      <c r="C110" s="204"/>
      <c r="D110" s="205"/>
      <c r="E110" s="58"/>
      <c r="F110" s="207"/>
      <c r="G110" s="208"/>
      <c r="H110" s="209"/>
      <c r="I110" s="210"/>
    </row>
    <row r="111" spans="1:9" ht="16.5" customHeight="1" x14ac:dyDescent="0.2">
      <c r="A111" s="70"/>
      <c r="B111" s="88"/>
      <c r="C111" s="60"/>
      <c r="D111" s="61"/>
      <c r="E111" s="58"/>
      <c r="F111" s="92"/>
      <c r="G111" s="88"/>
      <c r="H111" s="60"/>
      <c r="I111" s="61"/>
    </row>
    <row r="112" spans="1:9" ht="16.5" customHeight="1" thickBot="1" x14ac:dyDescent="0.25">
      <c r="A112" s="71"/>
      <c r="B112" s="89"/>
      <c r="C112" s="67"/>
      <c r="D112" s="68"/>
      <c r="E112" s="58"/>
      <c r="F112" s="93"/>
      <c r="G112" s="89"/>
      <c r="H112" s="75"/>
      <c r="I112" s="76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86" t="s">
        <v>42</v>
      </c>
      <c r="B115" s="81" t="s">
        <v>4</v>
      </c>
      <c r="C115" s="439" t="s">
        <v>50</v>
      </c>
      <c r="D115" s="439"/>
      <c r="E115" s="48"/>
      <c r="F115" s="81" t="s">
        <v>42</v>
      </c>
      <c r="G115" s="81" t="s">
        <v>4</v>
      </c>
      <c r="H115" s="439" t="s">
        <v>51</v>
      </c>
      <c r="I115" s="439"/>
    </row>
    <row r="116" spans="1:9" ht="16.5" customHeight="1" x14ac:dyDescent="0.2">
      <c r="A116" s="70"/>
      <c r="B116" s="87"/>
      <c r="C116" s="202"/>
      <c r="D116" s="203"/>
      <c r="E116" s="58"/>
      <c r="F116" s="94"/>
      <c r="G116" s="87"/>
      <c r="H116" s="202"/>
      <c r="I116" s="203"/>
    </row>
    <row r="117" spans="1:9" ht="16.5" customHeight="1" x14ac:dyDescent="0.2">
      <c r="A117" s="70"/>
      <c r="B117" s="87"/>
      <c r="C117" s="204"/>
      <c r="D117" s="205"/>
      <c r="E117" s="58"/>
      <c r="F117" s="94"/>
      <c r="G117" s="87"/>
      <c r="H117" s="60"/>
      <c r="I117" s="61"/>
    </row>
    <row r="118" spans="1:9" ht="16.5" customHeight="1" x14ac:dyDescent="0.2">
      <c r="A118" s="70"/>
      <c r="B118" s="87"/>
      <c r="C118" s="204"/>
      <c r="D118" s="205"/>
      <c r="E118" s="58"/>
      <c r="F118" s="94"/>
      <c r="G118" s="87"/>
      <c r="H118" s="63"/>
      <c r="I118" s="64"/>
    </row>
    <row r="119" spans="1:9" ht="16.5" customHeight="1" x14ac:dyDescent="0.2">
      <c r="A119" s="70"/>
      <c r="B119" s="88"/>
      <c r="C119" s="60"/>
      <c r="D119" s="61"/>
      <c r="E119" s="58"/>
      <c r="F119" s="92"/>
      <c r="G119" s="88"/>
      <c r="H119" s="60"/>
      <c r="I119" s="61"/>
    </row>
    <row r="120" spans="1:9" ht="16.5" customHeight="1" thickBot="1" x14ac:dyDescent="0.25">
      <c r="A120" s="71"/>
      <c r="B120" s="89"/>
      <c r="C120" s="67"/>
      <c r="D120" s="68"/>
      <c r="E120" s="58"/>
      <c r="F120" s="93"/>
      <c r="G120" s="89"/>
      <c r="H120" s="75"/>
      <c r="I120" s="76"/>
    </row>
  </sheetData>
  <mergeCells count="33">
    <mergeCell ref="A1:I1"/>
    <mergeCell ref="A41:I41"/>
    <mergeCell ref="C43:D43"/>
    <mergeCell ref="H43:I43"/>
    <mergeCell ref="C19:D19"/>
    <mergeCell ref="H19:I19"/>
    <mergeCell ref="H3:I3"/>
    <mergeCell ref="H27:I27"/>
    <mergeCell ref="C35:D35"/>
    <mergeCell ref="C3:D3"/>
    <mergeCell ref="C11:D11"/>
    <mergeCell ref="H11:I11"/>
    <mergeCell ref="A81:I81"/>
    <mergeCell ref="C27:D27"/>
    <mergeCell ref="H35:I35"/>
    <mergeCell ref="C75:D75"/>
    <mergeCell ref="C67:D67"/>
    <mergeCell ref="H75:I75"/>
    <mergeCell ref="H51:I51"/>
    <mergeCell ref="C51:D51"/>
    <mergeCell ref="H67:I67"/>
    <mergeCell ref="C59:D59"/>
    <mergeCell ref="H59:I59"/>
    <mergeCell ref="C115:D115"/>
    <mergeCell ref="H115:I115"/>
    <mergeCell ref="C99:D99"/>
    <mergeCell ref="H99:I99"/>
    <mergeCell ref="C107:D107"/>
    <mergeCell ref="C83:D83"/>
    <mergeCell ref="H83:I83"/>
    <mergeCell ref="H107:I107"/>
    <mergeCell ref="C91:D91"/>
    <mergeCell ref="H91:I91"/>
  </mergeCells>
  <phoneticPr fontId="0" type="noConversion"/>
  <printOptions horizontalCentered="1"/>
  <pageMargins left="0.5" right="0.5" top="0.5" bottom="0.5" header="0" footer="0"/>
  <pageSetup orientation="portrait" horizontalDpi="300" verticalDpi="300" r:id="rId1"/>
  <headerFooter alignWithMargins="0">
    <oddHeader>&amp;L&amp;12Suburban Bowlerama, York, PA&amp;R&amp;12 2016 Pennsylvania Senior Games</oddHeader>
    <oddFooter>&amp;LPrinted &amp;D
Time &amp;T&amp;C&amp;12 &amp;"Arial,Bold"&amp;16Adult - Lane Assignments
Finals Shift&amp;R&amp;12&amp;P of &amp;N</oddFooter>
  </headerFooter>
  <rowBreaks count="2" manualBreakCount="2">
    <brk id="40" max="16383" man="1"/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topLeftCell="A2" zoomScaleNormal="100" workbookViewId="0">
      <selection activeCell="G11" sqref="G11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93" t="s">
        <v>132</v>
      </c>
      <c r="C3" s="293" t="s">
        <v>133</v>
      </c>
      <c r="D3" s="293"/>
      <c r="E3" s="294"/>
      <c r="F3" s="294"/>
      <c r="G3" s="251">
        <v>183</v>
      </c>
      <c r="H3" s="251">
        <v>157</v>
      </c>
      <c r="I3" s="251">
        <v>211</v>
      </c>
      <c r="J3" s="251"/>
      <c r="K3" s="241"/>
      <c r="L3" s="241"/>
      <c r="M3" s="241"/>
      <c r="N3" s="277"/>
      <c r="O3" s="296"/>
      <c r="P3" s="307"/>
      <c r="Q3" s="241"/>
      <c r="R3" s="241">
        <f>SUM(G3:I3)</f>
        <v>551</v>
      </c>
    </row>
    <row r="4" spans="1:18" s="27" customFormat="1" ht="15.75" x14ac:dyDescent="0.25">
      <c r="A4" s="4">
        <v>2</v>
      </c>
      <c r="B4" s="233" t="s">
        <v>148</v>
      </c>
      <c r="C4" s="233" t="s">
        <v>149</v>
      </c>
      <c r="D4" s="234"/>
      <c r="E4" s="233"/>
      <c r="F4" s="233">
        <v>210</v>
      </c>
      <c r="G4" s="234">
        <v>177</v>
      </c>
      <c r="H4" s="234">
        <v>181</v>
      </c>
      <c r="I4" s="234">
        <v>172</v>
      </c>
      <c r="J4" s="234"/>
      <c r="K4" s="252"/>
      <c r="L4" s="252"/>
      <c r="M4" s="252"/>
      <c r="N4" s="42"/>
      <c r="O4" s="49"/>
      <c r="P4" s="287">
        <f>SUM(G4:O4)</f>
        <v>530</v>
      </c>
      <c r="Q4" s="241">
        <f>ROUNDDOWN((210-F4)*0.8,0)*3</f>
        <v>0</v>
      </c>
      <c r="R4" s="241">
        <f>SUM(G4:I4)</f>
        <v>530</v>
      </c>
    </row>
    <row r="5" spans="1:18" s="27" customFormat="1" ht="15.75" x14ac:dyDescent="0.25">
      <c r="A5" s="4">
        <v>3</v>
      </c>
      <c r="B5" s="244" t="s">
        <v>144</v>
      </c>
      <c r="C5" s="244" t="s">
        <v>145</v>
      </c>
      <c r="D5" s="244"/>
      <c r="E5" s="244"/>
      <c r="F5" s="244"/>
      <c r="G5" s="28">
        <v>190</v>
      </c>
      <c r="H5" s="28">
        <v>140</v>
      </c>
      <c r="I5" s="28">
        <v>167</v>
      </c>
      <c r="J5" s="234"/>
      <c r="K5" s="241"/>
      <c r="L5" s="241"/>
      <c r="M5" s="241"/>
      <c r="N5" s="42"/>
      <c r="O5" s="49"/>
      <c r="P5" s="287"/>
      <c r="Q5" s="241"/>
      <c r="R5" s="241">
        <f>SUM(G5:I5)</f>
        <v>497</v>
      </c>
    </row>
    <row r="6" spans="1:18" s="27" customFormat="1" ht="15.75" x14ac:dyDescent="0.25">
      <c r="A6" s="4">
        <v>4</v>
      </c>
      <c r="B6" s="256" t="s">
        <v>121</v>
      </c>
      <c r="C6" s="256" t="s">
        <v>153</v>
      </c>
      <c r="D6" s="256"/>
      <c r="E6" s="256"/>
      <c r="F6" s="248">
        <v>210</v>
      </c>
      <c r="G6" s="233">
        <v>149</v>
      </c>
      <c r="H6" s="233">
        <v>120</v>
      </c>
      <c r="I6" s="233">
        <v>124</v>
      </c>
      <c r="J6" s="234"/>
      <c r="K6" s="241"/>
      <c r="L6" s="241"/>
      <c r="M6" s="241"/>
      <c r="N6" s="42"/>
      <c r="O6" s="49"/>
      <c r="P6" s="287">
        <f>SUM(G6:O6)</f>
        <v>393</v>
      </c>
      <c r="Q6" s="241">
        <f>ROUNDDOWN((210-F6)*0.8,0)*3</f>
        <v>0</v>
      </c>
      <c r="R6" s="241">
        <f>SUM(G6:I6)</f>
        <v>393</v>
      </c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6">
    <filterColumn colId="9" showButton="0"/>
    <filterColumn colId="10" showButton="0"/>
    <sortState ref="B4:R6">
      <sortCondition descending="1" ref="R3:R6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55-59 Male&amp;R&amp;12Page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Layout" topLeftCell="B1" zoomScaleNormal="65" zoomScaleSheetLayoutView="65" workbookViewId="0">
      <selection activeCell="M9" sqref="M9"/>
    </sheetView>
  </sheetViews>
  <sheetFormatPr defaultRowHeight="12.75" x14ac:dyDescent="0.2"/>
  <cols>
    <col min="1" max="1" width="11.140625" style="138" customWidth="1"/>
    <col min="2" max="3" width="12.7109375" style="138" customWidth="1"/>
    <col min="4" max="4" width="15.7109375" style="138" customWidth="1"/>
    <col min="5" max="5" width="5.5703125" style="138" customWidth="1"/>
    <col min="6" max="6" width="6.7109375" style="138" customWidth="1"/>
    <col min="7" max="9" width="7.7109375" style="138" customWidth="1"/>
    <col min="10" max="10" width="10.7109375" style="138" customWidth="1"/>
    <col min="11" max="11" width="1.85546875" style="138" customWidth="1"/>
    <col min="12" max="12" width="12.7109375" style="138" customWidth="1"/>
    <col min="13" max="13" width="12.7109375" style="132" customWidth="1"/>
    <col min="14" max="14" width="15.7109375" style="132" customWidth="1"/>
    <col min="15" max="15" width="5.5703125" style="132" customWidth="1"/>
    <col min="16" max="16" width="6.7109375" style="132" customWidth="1"/>
    <col min="17" max="19" width="8.7109375" style="132" customWidth="1"/>
    <col min="20" max="20" width="10.7109375" style="132" customWidth="1"/>
    <col min="21" max="24" width="7.7109375" style="132" hidden="1" customWidth="1"/>
    <col min="25" max="25" width="15.140625" style="132" customWidth="1"/>
    <col min="26" max="16384" width="9.140625" style="132"/>
  </cols>
  <sheetData>
    <row r="1" spans="1:25" ht="15" customHeight="1" x14ac:dyDescent="0.2">
      <c r="A1" s="216"/>
      <c r="B1" s="456" t="s">
        <v>110</v>
      </c>
      <c r="C1" s="456" t="s">
        <v>111</v>
      </c>
      <c r="D1" s="445" t="s">
        <v>0</v>
      </c>
      <c r="E1" s="445" t="s">
        <v>4</v>
      </c>
      <c r="F1" s="445" t="s">
        <v>1</v>
      </c>
      <c r="G1" s="217" t="s">
        <v>5</v>
      </c>
      <c r="H1" s="217" t="s">
        <v>5</v>
      </c>
      <c r="I1" s="217" t="s">
        <v>5</v>
      </c>
      <c r="J1" s="458" t="s">
        <v>69</v>
      </c>
      <c r="K1" s="135"/>
      <c r="L1" s="456" t="s">
        <v>110</v>
      </c>
      <c r="M1" s="456" t="s">
        <v>111</v>
      </c>
      <c r="N1" s="445" t="s">
        <v>0</v>
      </c>
      <c r="O1" s="445" t="s">
        <v>4</v>
      </c>
      <c r="P1" s="445" t="s">
        <v>1</v>
      </c>
      <c r="Q1" s="217" t="s">
        <v>5</v>
      </c>
      <c r="R1" s="217" t="s">
        <v>5</v>
      </c>
      <c r="S1" s="217" t="s">
        <v>5</v>
      </c>
      <c r="T1" s="458" t="s">
        <v>69</v>
      </c>
      <c r="U1" s="466" t="s">
        <v>45</v>
      </c>
      <c r="V1" s="467"/>
      <c r="W1" s="468"/>
      <c r="X1" s="134" t="s">
        <v>93</v>
      </c>
      <c r="Y1" s="454" t="s">
        <v>112</v>
      </c>
    </row>
    <row r="2" spans="1:25" ht="15" customHeight="1" thickBot="1" x14ac:dyDescent="0.25">
      <c r="A2" s="216"/>
      <c r="B2" s="457"/>
      <c r="C2" s="457"/>
      <c r="D2" s="447"/>
      <c r="E2" s="447"/>
      <c r="F2" s="447"/>
      <c r="G2" s="218">
        <v>1</v>
      </c>
      <c r="H2" s="218">
        <v>2</v>
      </c>
      <c r="I2" s="218">
        <v>3</v>
      </c>
      <c r="J2" s="459"/>
      <c r="K2" s="140"/>
      <c r="L2" s="457"/>
      <c r="M2" s="457"/>
      <c r="N2" s="447"/>
      <c r="O2" s="447"/>
      <c r="P2" s="447"/>
      <c r="Q2" s="218">
        <v>1</v>
      </c>
      <c r="R2" s="218">
        <v>2</v>
      </c>
      <c r="S2" s="218">
        <v>3</v>
      </c>
      <c r="T2" s="459"/>
      <c r="U2" s="469"/>
      <c r="V2" s="470"/>
      <c r="W2" s="471"/>
      <c r="X2" s="141" t="s">
        <v>94</v>
      </c>
      <c r="Y2" s="455"/>
    </row>
    <row r="3" spans="1:25" s="137" customFormat="1" ht="15" customHeight="1" thickBot="1" x14ac:dyDescent="0.25">
      <c r="A3" s="142" t="s">
        <v>59</v>
      </c>
      <c r="B3" s="143"/>
      <c r="C3" s="143"/>
      <c r="D3" s="143"/>
      <c r="E3" s="143"/>
      <c r="F3" s="143"/>
      <c r="G3" s="219"/>
      <c r="H3" s="219"/>
      <c r="I3" s="219"/>
      <c r="J3" s="144">
        <f>SUM(G3:I3)</f>
        <v>0</v>
      </c>
      <c r="K3" s="153"/>
      <c r="L3" s="147"/>
      <c r="M3" s="143"/>
      <c r="N3" s="143"/>
      <c r="O3" s="143"/>
      <c r="P3" s="143"/>
      <c r="Q3" s="222"/>
      <c r="R3" s="222"/>
      <c r="S3" s="219"/>
      <c r="T3" s="144">
        <f>SUM(Q3:S3)</f>
        <v>0</v>
      </c>
      <c r="U3" s="144"/>
      <c r="V3" s="144"/>
      <c r="W3" s="145"/>
      <c r="X3" s="145"/>
      <c r="Y3" s="228">
        <f>SUM(J3+T3)</f>
        <v>0</v>
      </c>
    </row>
    <row r="4" spans="1:25" s="137" customFormat="1" ht="15" customHeight="1" thickBot="1" x14ac:dyDescent="0.25">
      <c r="A4" s="142" t="s">
        <v>60</v>
      </c>
      <c r="B4" s="143"/>
      <c r="C4" s="143"/>
      <c r="D4" s="143"/>
      <c r="E4" s="143"/>
      <c r="F4" s="143"/>
      <c r="G4" s="219"/>
      <c r="H4" s="219"/>
      <c r="I4" s="219"/>
      <c r="J4" s="144">
        <f>SUM(G4:I4)</f>
        <v>0</v>
      </c>
      <c r="K4" s="154"/>
      <c r="L4" s="147"/>
      <c r="M4" s="143"/>
      <c r="N4" s="143"/>
      <c r="O4" s="143"/>
      <c r="P4" s="143"/>
      <c r="Q4" s="222"/>
      <c r="R4" s="222"/>
      <c r="S4" s="219"/>
      <c r="T4" s="144">
        <f>SUM(Q4:S4)</f>
        <v>0</v>
      </c>
      <c r="U4" s="144"/>
      <c r="V4" s="144"/>
      <c r="W4" s="145"/>
      <c r="X4" s="145"/>
      <c r="Y4" s="228">
        <f>SUM(J4+T4)</f>
        <v>0</v>
      </c>
    </row>
    <row r="5" spans="1:25" s="137" customFormat="1" ht="15" customHeight="1" thickBot="1" x14ac:dyDescent="0.25">
      <c r="A5" s="142" t="s">
        <v>61</v>
      </c>
      <c r="B5" s="143"/>
      <c r="C5" s="143"/>
      <c r="D5" s="143"/>
      <c r="E5" s="143"/>
      <c r="F5" s="143"/>
      <c r="G5" s="219"/>
      <c r="H5" s="219"/>
      <c r="I5" s="219"/>
      <c r="J5" s="144">
        <f>SUM(G5:I5)</f>
        <v>0</v>
      </c>
      <c r="K5" s="154"/>
      <c r="L5" s="147"/>
      <c r="M5" s="143"/>
      <c r="N5" s="143"/>
      <c r="O5" s="143"/>
      <c r="P5" s="143"/>
      <c r="Q5" s="222"/>
      <c r="R5" s="222"/>
      <c r="S5" s="219"/>
      <c r="T5" s="144">
        <f>SUM(Q5:S5)</f>
        <v>0</v>
      </c>
      <c r="U5" s="144"/>
      <c r="V5" s="144"/>
      <c r="W5" s="145"/>
      <c r="X5" s="145"/>
      <c r="Y5" s="228">
        <f>SUM(J5+T5)</f>
        <v>0</v>
      </c>
    </row>
    <row r="6" spans="1:25" s="137" customFormat="1" ht="15" customHeight="1" thickBot="1" x14ac:dyDescent="0.25">
      <c r="A6" s="142" t="s">
        <v>62</v>
      </c>
      <c r="B6" s="143"/>
      <c r="C6" s="143"/>
      <c r="D6" s="143"/>
      <c r="E6" s="143"/>
      <c r="F6" s="143"/>
      <c r="G6" s="219"/>
      <c r="H6" s="219"/>
      <c r="I6" s="219"/>
      <c r="J6" s="144"/>
      <c r="K6" s="154"/>
      <c r="L6" s="147"/>
      <c r="M6" s="143"/>
      <c r="N6" s="143"/>
      <c r="O6" s="143"/>
      <c r="P6" s="143"/>
      <c r="Q6" s="222"/>
      <c r="R6" s="222"/>
      <c r="S6" s="219"/>
      <c r="T6" s="144"/>
      <c r="U6" s="144"/>
      <c r="V6" s="144"/>
      <c r="W6" s="145"/>
      <c r="X6" s="145"/>
      <c r="Y6" s="228"/>
    </row>
    <row r="7" spans="1:25" s="137" customFormat="1" ht="15" customHeight="1" thickBot="1" x14ac:dyDescent="0.25">
      <c r="A7" s="142" t="s">
        <v>63</v>
      </c>
      <c r="B7" s="143"/>
      <c r="C7" s="143"/>
      <c r="D7" s="143"/>
      <c r="E7" s="143"/>
      <c r="F7" s="143"/>
      <c r="G7" s="219"/>
      <c r="H7" s="219"/>
      <c r="I7" s="219"/>
      <c r="J7" s="144"/>
      <c r="K7" s="154"/>
      <c r="L7" s="147"/>
      <c r="M7" s="143"/>
      <c r="N7" s="143"/>
      <c r="O7" s="143"/>
      <c r="P7" s="143"/>
      <c r="Q7" s="222"/>
      <c r="R7" s="222"/>
      <c r="S7" s="219"/>
      <c r="T7" s="144"/>
      <c r="U7" s="144"/>
      <c r="V7" s="144"/>
      <c r="W7" s="145"/>
      <c r="X7" s="145"/>
      <c r="Y7" s="228"/>
    </row>
    <row r="8" spans="1:25" s="137" customFormat="1" ht="15" customHeight="1" thickBot="1" x14ac:dyDescent="0.25">
      <c r="A8" s="142" t="s">
        <v>64</v>
      </c>
      <c r="B8" s="143"/>
      <c r="C8" s="143"/>
      <c r="D8" s="143"/>
      <c r="E8" s="143"/>
      <c r="F8" s="143"/>
      <c r="G8" s="219"/>
      <c r="H8" s="219"/>
      <c r="I8" s="219"/>
      <c r="J8" s="144"/>
      <c r="K8" s="154"/>
      <c r="L8" s="147"/>
      <c r="M8" s="143"/>
      <c r="N8" s="143"/>
      <c r="O8" s="143"/>
      <c r="P8" s="143"/>
      <c r="Q8" s="222"/>
      <c r="R8" s="222"/>
      <c r="S8" s="219"/>
      <c r="T8" s="144"/>
      <c r="U8" s="144"/>
      <c r="V8" s="144"/>
      <c r="W8" s="145"/>
      <c r="X8" s="145"/>
      <c r="Y8" s="228"/>
    </row>
    <row r="9" spans="1:25" s="137" customFormat="1" ht="15" customHeight="1" x14ac:dyDescent="0.2">
      <c r="A9" s="142" t="s">
        <v>65</v>
      </c>
      <c r="B9" s="143"/>
      <c r="C9" s="143"/>
      <c r="D9" s="143"/>
      <c r="E9" s="143"/>
      <c r="F9" s="143"/>
      <c r="G9" s="219"/>
      <c r="H9" s="219"/>
      <c r="I9" s="219"/>
      <c r="J9" s="144"/>
      <c r="K9" s="154"/>
      <c r="L9" s="147"/>
      <c r="M9" s="143"/>
      <c r="N9" s="143"/>
      <c r="O9" s="143"/>
      <c r="P9" s="143"/>
      <c r="Q9" s="222"/>
      <c r="R9" s="222"/>
      <c r="S9" s="219"/>
      <c r="T9" s="144"/>
      <c r="U9" s="144"/>
      <c r="V9" s="144"/>
      <c r="W9" s="145"/>
      <c r="X9" s="145"/>
      <c r="Y9" s="228"/>
    </row>
    <row r="10" spans="1:25" s="137" customFormat="1" ht="15" customHeight="1" x14ac:dyDescent="0.2">
      <c r="A10" s="142" t="s">
        <v>66</v>
      </c>
      <c r="B10" s="143"/>
      <c r="C10" s="143"/>
      <c r="D10" s="143"/>
      <c r="E10" s="143"/>
      <c r="F10" s="143"/>
      <c r="G10" s="219"/>
      <c r="H10" s="219"/>
      <c r="I10" s="219"/>
      <c r="J10" s="144"/>
      <c r="K10" s="154"/>
      <c r="L10" s="147"/>
      <c r="M10" s="143"/>
      <c r="N10" s="143"/>
      <c r="O10" s="143"/>
      <c r="P10" s="143"/>
      <c r="Q10" s="222"/>
      <c r="R10" s="222"/>
      <c r="S10" s="219"/>
      <c r="T10" s="144"/>
      <c r="U10" s="144"/>
      <c r="V10" s="144"/>
      <c r="W10" s="145"/>
      <c r="X10" s="145"/>
      <c r="Y10" s="224"/>
    </row>
    <row r="11" spans="1:25" s="137" customFormat="1" ht="15" customHeight="1" x14ac:dyDescent="0.2">
      <c r="A11" s="142" t="s">
        <v>67</v>
      </c>
      <c r="B11" s="143"/>
      <c r="C11" s="143"/>
      <c r="D11" s="143"/>
      <c r="E11" s="143"/>
      <c r="F11" s="143"/>
      <c r="G11" s="219"/>
      <c r="H11" s="219"/>
      <c r="I11" s="219"/>
      <c r="J11" s="144"/>
      <c r="K11" s="154"/>
      <c r="L11" s="147"/>
      <c r="M11" s="143"/>
      <c r="N11" s="143"/>
      <c r="O11" s="143"/>
      <c r="P11" s="143"/>
      <c r="Q11" s="222"/>
      <c r="R11" s="222"/>
      <c r="S11" s="219"/>
      <c r="T11" s="144"/>
      <c r="U11" s="144"/>
      <c r="V11" s="144"/>
      <c r="W11" s="145"/>
      <c r="X11" s="145"/>
      <c r="Y11" s="224"/>
    </row>
    <row r="12" spans="1:25" s="137" customFormat="1" ht="15" customHeight="1" x14ac:dyDescent="0.2">
      <c r="A12" s="142" t="s">
        <v>68</v>
      </c>
      <c r="B12" s="143"/>
      <c r="C12" s="143"/>
      <c r="D12" s="143"/>
      <c r="E12" s="143"/>
      <c r="F12" s="143"/>
      <c r="G12" s="219"/>
      <c r="H12" s="219"/>
      <c r="I12" s="219"/>
      <c r="J12" s="144"/>
      <c r="K12" s="154"/>
      <c r="L12" s="147"/>
      <c r="M12" s="143"/>
      <c r="N12" s="143"/>
      <c r="O12" s="143"/>
      <c r="P12" s="143"/>
      <c r="Q12" s="222"/>
      <c r="R12" s="222"/>
      <c r="S12" s="219"/>
      <c r="T12" s="144"/>
      <c r="U12" s="144"/>
      <c r="V12" s="144"/>
      <c r="W12" s="145"/>
      <c r="X12" s="145"/>
      <c r="Y12" s="224"/>
    </row>
    <row r="13" spans="1:25" s="137" customFormat="1" ht="15" customHeight="1" x14ac:dyDescent="0.2">
      <c r="A13" s="142" t="s">
        <v>73</v>
      </c>
      <c r="B13" s="143"/>
      <c r="C13" s="143"/>
      <c r="D13" s="143"/>
      <c r="E13" s="143"/>
      <c r="F13" s="143"/>
      <c r="G13" s="219"/>
      <c r="H13" s="219"/>
      <c r="I13" s="219"/>
      <c r="J13" s="144"/>
      <c r="K13" s="154"/>
      <c r="L13" s="147"/>
      <c r="M13" s="143"/>
      <c r="N13" s="143"/>
      <c r="O13" s="143"/>
      <c r="P13" s="143"/>
      <c r="Q13" s="222"/>
      <c r="R13" s="222"/>
      <c r="S13" s="219"/>
      <c r="T13" s="144"/>
      <c r="U13" s="144"/>
      <c r="V13" s="144"/>
      <c r="W13" s="145"/>
      <c r="X13" s="145"/>
      <c r="Y13" s="224"/>
    </row>
    <row r="14" spans="1:25" s="137" customFormat="1" ht="15" customHeight="1" x14ac:dyDescent="0.2">
      <c r="A14" s="142" t="s">
        <v>74</v>
      </c>
      <c r="B14" s="143"/>
      <c r="C14" s="143"/>
      <c r="D14" s="143"/>
      <c r="E14" s="143"/>
      <c r="F14" s="143"/>
      <c r="G14" s="219"/>
      <c r="H14" s="219"/>
      <c r="I14" s="219"/>
      <c r="J14" s="144"/>
      <c r="K14" s="154"/>
      <c r="L14" s="147"/>
      <c r="M14" s="143"/>
      <c r="N14" s="143"/>
      <c r="O14" s="143"/>
      <c r="P14" s="143"/>
      <c r="Q14" s="222"/>
      <c r="R14" s="222"/>
      <c r="S14" s="219"/>
      <c r="T14" s="144"/>
      <c r="U14" s="144"/>
      <c r="V14" s="144"/>
      <c r="W14" s="145"/>
      <c r="X14" s="145"/>
      <c r="Y14" s="224"/>
    </row>
    <row r="15" spans="1:25" s="137" customFormat="1" ht="15" customHeight="1" x14ac:dyDescent="0.2">
      <c r="A15" s="142" t="s">
        <v>75</v>
      </c>
      <c r="B15" s="143"/>
      <c r="C15" s="143"/>
      <c r="D15" s="143"/>
      <c r="E15" s="143"/>
      <c r="F15" s="143"/>
      <c r="G15" s="219"/>
      <c r="H15" s="219"/>
      <c r="I15" s="219"/>
      <c r="J15" s="144"/>
      <c r="K15" s="154"/>
      <c r="L15" s="147"/>
      <c r="M15" s="143"/>
      <c r="N15" s="143"/>
      <c r="O15" s="143"/>
      <c r="P15" s="143"/>
      <c r="Q15" s="222"/>
      <c r="R15" s="222"/>
      <c r="S15" s="219"/>
      <c r="T15" s="144"/>
      <c r="U15" s="144"/>
      <c r="V15" s="144"/>
      <c r="W15" s="145"/>
      <c r="X15" s="145"/>
      <c r="Y15" s="224"/>
    </row>
    <row r="16" spans="1:25" s="137" customFormat="1" ht="15" customHeight="1" x14ac:dyDescent="0.2">
      <c r="A16" s="142" t="s">
        <v>76</v>
      </c>
      <c r="B16" s="143"/>
      <c r="C16" s="143"/>
      <c r="D16" s="143"/>
      <c r="E16" s="143"/>
      <c r="F16" s="143"/>
      <c r="G16" s="219"/>
      <c r="H16" s="219"/>
      <c r="I16" s="219"/>
      <c r="J16" s="144"/>
      <c r="K16" s="154"/>
      <c r="L16" s="147"/>
      <c r="M16" s="143"/>
      <c r="N16" s="143"/>
      <c r="O16" s="143"/>
      <c r="P16" s="143"/>
      <c r="Q16" s="222"/>
      <c r="R16" s="222"/>
      <c r="S16" s="219"/>
      <c r="T16" s="144"/>
      <c r="U16" s="144"/>
      <c r="V16" s="144"/>
      <c r="W16" s="145"/>
      <c r="X16" s="145"/>
      <c r="Y16" s="224"/>
    </row>
    <row r="17" spans="1:25" s="137" customFormat="1" ht="15" customHeight="1" x14ac:dyDescent="0.2">
      <c r="A17" s="142" t="s">
        <v>77</v>
      </c>
      <c r="B17" s="143"/>
      <c r="C17" s="143"/>
      <c r="D17" s="143"/>
      <c r="E17" s="143"/>
      <c r="F17" s="143"/>
      <c r="G17" s="219"/>
      <c r="H17" s="219"/>
      <c r="I17" s="219"/>
      <c r="J17" s="144"/>
      <c r="K17" s="154"/>
      <c r="L17" s="147"/>
      <c r="M17" s="143"/>
      <c r="N17" s="143"/>
      <c r="O17" s="143"/>
      <c r="P17" s="143"/>
      <c r="Q17" s="222"/>
      <c r="R17" s="222"/>
      <c r="S17" s="219"/>
      <c r="T17" s="144"/>
      <c r="U17" s="144"/>
      <c r="V17" s="144"/>
      <c r="W17" s="145"/>
      <c r="X17" s="145"/>
      <c r="Y17" s="224"/>
    </row>
    <row r="18" spans="1:25" s="137" customFormat="1" ht="15" customHeight="1" x14ac:dyDescent="0.2">
      <c r="A18" s="142" t="s">
        <v>78</v>
      </c>
      <c r="B18" s="143"/>
      <c r="C18" s="143"/>
      <c r="D18" s="143"/>
      <c r="E18" s="143"/>
      <c r="F18" s="143"/>
      <c r="G18" s="219"/>
      <c r="H18" s="219"/>
      <c r="I18" s="219"/>
      <c r="J18" s="144"/>
      <c r="K18" s="154"/>
      <c r="L18" s="147"/>
      <c r="M18" s="143"/>
      <c r="N18" s="143"/>
      <c r="O18" s="143"/>
      <c r="P18" s="143"/>
      <c r="Q18" s="222"/>
      <c r="R18" s="222"/>
      <c r="S18" s="219"/>
      <c r="T18" s="144"/>
      <c r="U18" s="144"/>
      <c r="V18" s="144"/>
      <c r="W18" s="145"/>
      <c r="X18" s="145"/>
      <c r="Y18" s="224"/>
    </row>
    <row r="19" spans="1:25" s="137" customFormat="1" ht="15" customHeight="1" x14ac:dyDescent="0.2">
      <c r="A19" s="142" t="s">
        <v>79</v>
      </c>
      <c r="B19" s="143"/>
      <c r="C19" s="143"/>
      <c r="D19" s="143"/>
      <c r="E19" s="143"/>
      <c r="F19" s="143"/>
      <c r="G19" s="219"/>
      <c r="H19" s="219"/>
      <c r="I19" s="219"/>
      <c r="J19" s="144"/>
      <c r="K19" s="154"/>
      <c r="L19" s="147"/>
      <c r="M19" s="143"/>
      <c r="N19" s="143"/>
      <c r="O19" s="143"/>
      <c r="P19" s="143"/>
      <c r="Q19" s="222"/>
      <c r="R19" s="222"/>
      <c r="S19" s="219"/>
      <c r="T19" s="144"/>
      <c r="U19" s="144"/>
      <c r="V19" s="144"/>
      <c r="W19" s="145"/>
      <c r="X19" s="145"/>
      <c r="Y19" s="224"/>
    </row>
    <row r="20" spans="1:25" s="137" customFormat="1" ht="15" customHeight="1" x14ac:dyDescent="0.2">
      <c r="A20" s="142" t="s">
        <v>80</v>
      </c>
      <c r="B20" s="143"/>
      <c r="C20" s="143"/>
      <c r="D20" s="143"/>
      <c r="E20" s="143"/>
      <c r="F20" s="143"/>
      <c r="G20" s="219"/>
      <c r="H20" s="219"/>
      <c r="I20" s="219"/>
      <c r="J20" s="144"/>
      <c r="K20" s="154"/>
      <c r="L20" s="147"/>
      <c r="M20" s="143"/>
      <c r="N20" s="143"/>
      <c r="O20" s="143"/>
      <c r="P20" s="143"/>
      <c r="Q20" s="222"/>
      <c r="R20" s="222"/>
      <c r="S20" s="219"/>
      <c r="T20" s="144"/>
      <c r="U20" s="144"/>
      <c r="V20" s="144"/>
      <c r="W20" s="145"/>
      <c r="X20" s="145"/>
      <c r="Y20" s="224"/>
    </row>
    <row r="21" spans="1:25" s="137" customFormat="1" ht="15" customHeight="1" x14ac:dyDescent="0.2">
      <c r="A21" s="142" t="s">
        <v>81</v>
      </c>
      <c r="B21" s="143"/>
      <c r="C21" s="143"/>
      <c r="D21" s="143"/>
      <c r="E21" s="143"/>
      <c r="F21" s="143"/>
      <c r="G21" s="219"/>
      <c r="H21" s="219"/>
      <c r="I21" s="219"/>
      <c r="J21" s="144"/>
      <c r="K21" s="154"/>
      <c r="L21" s="147"/>
      <c r="M21" s="143"/>
      <c r="N21" s="143"/>
      <c r="O21" s="143"/>
      <c r="P21" s="143"/>
      <c r="Q21" s="222"/>
      <c r="R21" s="222"/>
      <c r="S21" s="219"/>
      <c r="T21" s="144"/>
      <c r="U21" s="144"/>
      <c r="V21" s="144"/>
      <c r="W21" s="145"/>
      <c r="X21" s="145"/>
      <c r="Y21" s="224"/>
    </row>
    <row r="22" spans="1:25" s="137" customFormat="1" ht="15" customHeight="1" x14ac:dyDescent="0.2">
      <c r="A22" s="142" t="s">
        <v>82</v>
      </c>
      <c r="B22" s="144"/>
      <c r="C22" s="144"/>
      <c r="D22" s="144"/>
      <c r="E22" s="144"/>
      <c r="F22" s="144"/>
      <c r="G22" s="220"/>
      <c r="H22" s="220"/>
      <c r="I22" s="221"/>
      <c r="J22" s="144"/>
      <c r="K22" s="154"/>
      <c r="L22" s="148"/>
      <c r="M22" s="144"/>
      <c r="N22" s="144"/>
      <c r="O22" s="144"/>
      <c r="P22" s="144"/>
      <c r="Q22" s="220"/>
      <c r="R22" s="220"/>
      <c r="S22" s="221"/>
      <c r="T22" s="144"/>
      <c r="U22" s="144"/>
      <c r="V22" s="144"/>
      <c r="W22" s="145"/>
      <c r="X22" s="145"/>
      <c r="Y22" s="224"/>
    </row>
    <row r="23" spans="1:25" s="137" customFormat="1" ht="15" customHeight="1" x14ac:dyDescent="0.2">
      <c r="A23" s="142" t="s">
        <v>83</v>
      </c>
      <c r="B23" s="144"/>
      <c r="C23" s="144"/>
      <c r="D23" s="144"/>
      <c r="E23" s="144"/>
      <c r="F23" s="144"/>
      <c r="G23" s="220"/>
      <c r="H23" s="220"/>
      <c r="I23" s="221"/>
      <c r="J23" s="144"/>
      <c r="K23" s="154"/>
      <c r="L23" s="148"/>
      <c r="M23" s="144"/>
      <c r="N23" s="144"/>
      <c r="O23" s="144"/>
      <c r="P23" s="144"/>
      <c r="Q23" s="220"/>
      <c r="R23" s="220"/>
      <c r="S23" s="221"/>
      <c r="T23" s="144"/>
      <c r="U23" s="144"/>
      <c r="V23" s="144"/>
      <c r="W23" s="145"/>
      <c r="X23" s="145"/>
      <c r="Y23" s="224"/>
    </row>
    <row r="24" spans="1:25" s="137" customFormat="1" ht="15" customHeight="1" x14ac:dyDescent="0.2">
      <c r="A24" s="142" t="s">
        <v>84</v>
      </c>
      <c r="B24" s="144"/>
      <c r="C24" s="144"/>
      <c r="D24" s="144"/>
      <c r="E24" s="144"/>
      <c r="F24" s="144"/>
      <c r="G24" s="220"/>
      <c r="H24" s="220"/>
      <c r="I24" s="221"/>
      <c r="J24" s="144"/>
      <c r="K24" s="154"/>
      <c r="L24" s="148"/>
      <c r="M24" s="144"/>
      <c r="N24" s="144"/>
      <c r="O24" s="144"/>
      <c r="P24" s="144"/>
      <c r="Q24" s="220"/>
      <c r="R24" s="220"/>
      <c r="S24" s="221"/>
      <c r="T24" s="144"/>
      <c r="U24" s="144"/>
      <c r="V24" s="144"/>
      <c r="W24" s="145"/>
      <c r="X24" s="145"/>
      <c r="Y24" s="224"/>
    </row>
    <row r="25" spans="1:25" ht="15" customHeight="1" x14ac:dyDescent="0.2">
      <c r="A25" s="142" t="s">
        <v>85</v>
      </c>
      <c r="B25" s="143"/>
      <c r="C25" s="143"/>
      <c r="D25" s="143"/>
      <c r="E25" s="143"/>
      <c r="F25" s="143"/>
      <c r="G25" s="222"/>
      <c r="H25" s="222"/>
      <c r="I25" s="219"/>
      <c r="J25" s="144"/>
      <c r="K25" s="155"/>
      <c r="L25" s="149"/>
      <c r="M25" s="150"/>
      <c r="N25" s="150"/>
      <c r="O25" s="150"/>
      <c r="P25" s="150"/>
      <c r="Q25" s="223"/>
      <c r="R25" s="223"/>
      <c r="S25" s="223"/>
      <c r="T25" s="144"/>
      <c r="U25" s="144"/>
      <c r="V25" s="144"/>
      <c r="W25" s="145"/>
      <c r="X25" s="145"/>
      <c r="Y25" s="224"/>
    </row>
    <row r="26" spans="1:25" ht="15" customHeight="1" x14ac:dyDescent="0.2">
      <c r="A26" s="142" t="s">
        <v>86</v>
      </c>
      <c r="B26" s="146"/>
      <c r="C26" s="146"/>
      <c r="D26" s="146"/>
      <c r="E26" s="146"/>
      <c r="F26" s="146"/>
      <c r="G26" s="222"/>
      <c r="H26" s="222"/>
      <c r="I26" s="219"/>
      <c r="J26" s="144"/>
      <c r="K26" s="155"/>
      <c r="L26" s="151"/>
      <c r="M26" s="150"/>
      <c r="N26" s="150"/>
      <c r="O26" s="150"/>
      <c r="P26" s="150"/>
      <c r="Q26" s="223"/>
      <c r="R26" s="223"/>
      <c r="S26" s="223"/>
      <c r="T26" s="144"/>
      <c r="U26" s="144"/>
      <c r="V26" s="144"/>
      <c r="W26" s="145"/>
      <c r="X26" s="145"/>
      <c r="Y26" s="224"/>
    </row>
    <row r="27" spans="1:25" ht="15" customHeight="1" x14ac:dyDescent="0.2">
      <c r="A27" s="142" t="s">
        <v>87</v>
      </c>
      <c r="B27" s="146"/>
      <c r="C27" s="146"/>
      <c r="D27" s="146"/>
      <c r="E27" s="146"/>
      <c r="F27" s="146"/>
      <c r="G27" s="222"/>
      <c r="H27" s="222"/>
      <c r="I27" s="219"/>
      <c r="J27" s="144"/>
      <c r="K27" s="155"/>
      <c r="L27" s="151"/>
      <c r="M27" s="150"/>
      <c r="N27" s="150"/>
      <c r="O27" s="150"/>
      <c r="P27" s="150"/>
      <c r="Q27" s="223"/>
      <c r="R27" s="223"/>
      <c r="S27" s="223"/>
      <c r="T27" s="144"/>
      <c r="U27" s="144"/>
      <c r="V27" s="144"/>
      <c r="W27" s="145"/>
      <c r="X27" s="145"/>
      <c r="Y27" s="224"/>
    </row>
    <row r="28" spans="1:25" ht="15" customHeight="1" x14ac:dyDescent="0.2">
      <c r="A28" s="142" t="s">
        <v>88</v>
      </c>
      <c r="B28" s="146"/>
      <c r="C28" s="146"/>
      <c r="D28" s="146"/>
      <c r="E28" s="146"/>
      <c r="F28" s="146"/>
      <c r="G28" s="222"/>
      <c r="H28" s="222"/>
      <c r="I28" s="219"/>
      <c r="J28" s="144"/>
      <c r="K28" s="155"/>
      <c r="L28" s="151"/>
      <c r="M28" s="150"/>
      <c r="N28" s="150"/>
      <c r="O28" s="150"/>
      <c r="P28" s="150"/>
      <c r="Q28" s="223"/>
      <c r="R28" s="223"/>
      <c r="S28" s="223"/>
      <c r="T28" s="144"/>
      <c r="U28" s="144"/>
      <c r="V28" s="144"/>
      <c r="W28" s="145"/>
      <c r="X28" s="145"/>
      <c r="Y28" s="224"/>
    </row>
    <row r="29" spans="1:25" ht="15" customHeight="1" x14ac:dyDescent="0.2">
      <c r="A29" s="142" t="s">
        <v>89</v>
      </c>
      <c r="B29" s="146"/>
      <c r="C29" s="146"/>
      <c r="D29" s="146"/>
      <c r="E29" s="146"/>
      <c r="F29" s="146"/>
      <c r="G29" s="222"/>
      <c r="H29" s="222"/>
      <c r="I29" s="219"/>
      <c r="J29" s="144"/>
      <c r="K29" s="155"/>
      <c r="L29" s="151"/>
      <c r="M29" s="150"/>
      <c r="N29" s="150"/>
      <c r="O29" s="150"/>
      <c r="P29" s="150"/>
      <c r="Q29" s="223"/>
      <c r="R29" s="223"/>
      <c r="S29" s="223"/>
      <c r="T29" s="144"/>
      <c r="U29" s="144"/>
      <c r="V29" s="144"/>
      <c r="W29" s="145"/>
      <c r="X29" s="145"/>
      <c r="Y29" s="224"/>
    </row>
    <row r="30" spans="1:25" ht="15" customHeight="1" x14ac:dyDescent="0.2">
      <c r="A30" s="142" t="s">
        <v>90</v>
      </c>
      <c r="B30" s="146"/>
      <c r="C30" s="146"/>
      <c r="D30" s="146"/>
      <c r="E30" s="146"/>
      <c r="F30" s="146"/>
      <c r="G30" s="222"/>
      <c r="H30" s="222"/>
      <c r="I30" s="219"/>
      <c r="J30" s="144"/>
      <c r="K30" s="155"/>
      <c r="L30" s="151"/>
      <c r="M30" s="150"/>
      <c r="N30" s="150"/>
      <c r="O30" s="150"/>
      <c r="P30" s="150"/>
      <c r="Q30" s="223"/>
      <c r="R30" s="223"/>
      <c r="S30" s="223"/>
      <c r="T30" s="144"/>
      <c r="U30" s="144"/>
      <c r="V30" s="144"/>
      <c r="W30" s="145"/>
      <c r="X30" s="145"/>
      <c r="Y30" s="224"/>
    </row>
    <row r="31" spans="1:25" ht="15" customHeight="1" x14ac:dyDescent="0.2">
      <c r="A31" s="142" t="s">
        <v>91</v>
      </c>
      <c r="B31" s="146"/>
      <c r="C31" s="146"/>
      <c r="D31" s="146"/>
      <c r="E31" s="146"/>
      <c r="F31" s="146"/>
      <c r="G31" s="222"/>
      <c r="H31" s="222"/>
      <c r="I31" s="219"/>
      <c r="J31" s="144"/>
      <c r="K31" s="155"/>
      <c r="L31" s="151"/>
      <c r="M31" s="150"/>
      <c r="N31" s="150"/>
      <c r="O31" s="150"/>
      <c r="P31" s="150"/>
      <c r="Q31" s="223"/>
      <c r="R31" s="223"/>
      <c r="S31" s="223"/>
      <c r="T31" s="144"/>
      <c r="U31" s="144"/>
      <c r="V31" s="144"/>
      <c r="W31" s="145"/>
      <c r="X31" s="145"/>
      <c r="Y31" s="224"/>
    </row>
    <row r="32" spans="1:25" ht="15" customHeight="1" thickBot="1" x14ac:dyDescent="0.25">
      <c r="A32" s="169" t="s">
        <v>92</v>
      </c>
      <c r="B32" s="146"/>
      <c r="C32" s="146"/>
      <c r="D32" s="146"/>
      <c r="E32" s="146"/>
      <c r="F32" s="146"/>
      <c r="G32" s="222"/>
      <c r="H32" s="222"/>
      <c r="I32" s="219"/>
      <c r="J32" s="144"/>
      <c r="K32" s="156"/>
      <c r="L32" s="151"/>
      <c r="M32" s="150"/>
      <c r="N32" s="150"/>
      <c r="O32" s="150"/>
      <c r="P32" s="150"/>
      <c r="Q32" s="223"/>
      <c r="R32" s="223"/>
      <c r="S32" s="223"/>
      <c r="T32" s="144"/>
      <c r="U32" s="144"/>
      <c r="V32" s="144"/>
      <c r="W32" s="145"/>
      <c r="X32" s="145"/>
      <c r="Y32" s="224"/>
    </row>
    <row r="33" spans="1:25" ht="15" customHeight="1" x14ac:dyDescent="0.2">
      <c r="A33" s="157"/>
      <c r="B33" s="158"/>
      <c r="C33" s="158"/>
      <c r="D33" s="158"/>
      <c r="E33" s="158"/>
      <c r="F33" s="158"/>
      <c r="G33" s="158"/>
      <c r="H33" s="158"/>
      <c r="I33" s="158"/>
      <c r="J33" s="159"/>
      <c r="K33" s="160"/>
      <c r="L33" s="160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2"/>
    </row>
    <row r="34" spans="1:25" ht="15" customHeight="1" thickBot="1" x14ac:dyDescent="0.25">
      <c r="A34" s="450" t="s">
        <v>15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2"/>
      <c r="L34" s="45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</row>
    <row r="35" spans="1:25" ht="15" customHeight="1" x14ac:dyDescent="0.2">
      <c r="A35" s="453" t="s">
        <v>12</v>
      </c>
      <c r="B35" s="152" t="s">
        <v>7</v>
      </c>
      <c r="C35" s="133" t="s">
        <v>6</v>
      </c>
      <c r="D35" s="445" t="s">
        <v>0</v>
      </c>
      <c r="E35" s="445" t="s">
        <v>4</v>
      </c>
      <c r="F35" s="445" t="s">
        <v>1</v>
      </c>
      <c r="G35" s="133" t="s">
        <v>5</v>
      </c>
      <c r="H35" s="133" t="s">
        <v>5</v>
      </c>
      <c r="I35" s="133" t="s">
        <v>5</v>
      </c>
      <c r="J35" s="448" t="s">
        <v>69</v>
      </c>
      <c r="K35" s="229"/>
      <c r="L35" s="152" t="s">
        <v>7</v>
      </c>
      <c r="M35" s="133" t="s">
        <v>6</v>
      </c>
      <c r="N35" s="445" t="s">
        <v>0</v>
      </c>
      <c r="O35" s="445" t="s">
        <v>4</v>
      </c>
      <c r="P35" s="445" t="s">
        <v>1</v>
      </c>
      <c r="Q35" s="133" t="s">
        <v>5</v>
      </c>
      <c r="R35" s="133" t="s">
        <v>5</v>
      </c>
      <c r="S35" s="133" t="s">
        <v>5</v>
      </c>
      <c r="T35" s="134" t="s">
        <v>2</v>
      </c>
      <c r="U35" s="460" t="s">
        <v>45</v>
      </c>
      <c r="V35" s="461"/>
      <c r="W35" s="462"/>
      <c r="X35" s="163" t="s">
        <v>93</v>
      </c>
      <c r="Y35" s="136" t="s">
        <v>70</v>
      </c>
    </row>
    <row r="36" spans="1:25" ht="15" customHeight="1" thickBot="1" x14ac:dyDescent="0.25">
      <c r="A36" s="447"/>
      <c r="B36" s="177" t="s">
        <v>16</v>
      </c>
      <c r="C36" s="178" t="s">
        <v>16</v>
      </c>
      <c r="D36" s="446"/>
      <c r="E36" s="446"/>
      <c r="F36" s="446"/>
      <c r="G36" s="178">
        <v>1</v>
      </c>
      <c r="H36" s="178">
        <v>2</v>
      </c>
      <c r="I36" s="178">
        <v>3</v>
      </c>
      <c r="J36" s="449"/>
      <c r="K36" s="230"/>
      <c r="L36" s="177" t="s">
        <v>16</v>
      </c>
      <c r="M36" s="178" t="s">
        <v>16</v>
      </c>
      <c r="N36" s="446"/>
      <c r="O36" s="446"/>
      <c r="P36" s="446"/>
      <c r="Q36" s="178">
        <v>1</v>
      </c>
      <c r="R36" s="178">
        <v>2</v>
      </c>
      <c r="S36" s="178">
        <v>3</v>
      </c>
      <c r="T36" s="179" t="s">
        <v>72</v>
      </c>
      <c r="U36" s="463"/>
      <c r="V36" s="464"/>
      <c r="W36" s="465"/>
      <c r="X36" s="180" t="s">
        <v>94</v>
      </c>
      <c r="Y36" s="181" t="s">
        <v>71</v>
      </c>
    </row>
    <row r="37" spans="1:25" ht="15" customHeight="1" x14ac:dyDescent="0.2">
      <c r="A37" s="174" t="s">
        <v>9</v>
      </c>
      <c r="B37" s="182">
        <f>('Doubles Div. A 420 &amp; Up'!B3:B3)</f>
        <v>0</v>
      </c>
      <c r="C37" s="183">
        <f>('Doubles Div. A 420 &amp; Up'!C3:C3)</f>
        <v>0</v>
      </c>
      <c r="D37" s="183">
        <f>('Doubles Div. A 420 &amp; Up'!D3:D3)</f>
        <v>0</v>
      </c>
      <c r="E37" s="183">
        <f>('Doubles Div. A 420 &amp; Up'!E3:E3)</f>
        <v>0</v>
      </c>
      <c r="F37" s="183">
        <f>('Doubles Div. A 420 &amp; Up'!F3:F3)</f>
        <v>0</v>
      </c>
      <c r="G37" s="183">
        <f>('Doubles Div. A 420 &amp; Up'!G3:G3)</f>
        <v>0</v>
      </c>
      <c r="H37" s="183">
        <f>('Doubles Div. A 420 &amp; Up'!H3:H3)</f>
        <v>0</v>
      </c>
      <c r="I37" s="183">
        <f>('Doubles Div. A 420 &amp; Up'!I3:I3)</f>
        <v>0</v>
      </c>
      <c r="J37" s="183">
        <f>('Doubles Div. A 420 &amp; Up'!J3:J3)</f>
        <v>0</v>
      </c>
      <c r="K37" s="183"/>
      <c r="L37" s="184">
        <f>('Doubles Div. A 420 &amp; Up'!L3:L3)</f>
        <v>0</v>
      </c>
      <c r="M37" s="184">
        <f>('Doubles Div. A 420 &amp; Up'!M3:M3)</f>
        <v>0</v>
      </c>
      <c r="N37" s="184">
        <f>('Doubles Div. A 420 &amp; Up'!N3:N3)</f>
        <v>0</v>
      </c>
      <c r="O37" s="184">
        <f>('Doubles Div. A 420 &amp; Up'!O3:O3)</f>
        <v>0</v>
      </c>
      <c r="P37" s="184">
        <f>('Doubles Div. A 420 &amp; Up'!P3:P3)</f>
        <v>0</v>
      </c>
      <c r="Q37" s="184">
        <f>('Doubles Div. A 420 &amp; Up'!Q3:Q3)</f>
        <v>0</v>
      </c>
      <c r="R37" s="184">
        <f>('Doubles Div. A 420 &amp; Up'!R3:R3)</f>
        <v>0</v>
      </c>
      <c r="S37" s="184">
        <f>('Doubles Div. A 420 &amp; Up'!S3:S3)</f>
        <v>0</v>
      </c>
      <c r="T37" s="184">
        <f>('Doubles Div. A 420 &amp; Up'!T3:T3)</f>
        <v>0</v>
      </c>
      <c r="U37" s="184">
        <f>('Doubles Div. A 420 &amp; Up'!U3:U3)</f>
        <v>0</v>
      </c>
      <c r="V37" s="184">
        <f>('Doubles Div. A 420 &amp; Up'!V3:V3)</f>
        <v>0</v>
      </c>
      <c r="W37" s="184">
        <f>('Doubles Div. A 420 &amp; Up'!W3:W3)</f>
        <v>0</v>
      </c>
      <c r="X37" s="184">
        <f>('Doubles Div. A 420 &amp; Up'!X3:X3)</f>
        <v>0</v>
      </c>
      <c r="Y37" s="185">
        <f>('Doubles Div. A 420 &amp; Up'!Y3:Y3)</f>
        <v>0</v>
      </c>
    </row>
    <row r="38" spans="1:25" ht="15" customHeight="1" x14ac:dyDescent="0.2">
      <c r="A38" s="175" t="s">
        <v>10</v>
      </c>
      <c r="B38" s="186">
        <f>('Doubles Div. A 420 &amp; Up'!B4:B4)</f>
        <v>0</v>
      </c>
      <c r="C38" s="168">
        <f>('Doubles Div. A 420 &amp; Up'!C4:C4)</f>
        <v>0</v>
      </c>
      <c r="D38" s="168">
        <f>('Doubles Div. A 420 &amp; Up'!D4:D4)</f>
        <v>0</v>
      </c>
      <c r="E38" s="168">
        <f>('Doubles Div. A 420 &amp; Up'!E4:E4)</f>
        <v>0</v>
      </c>
      <c r="F38" s="168">
        <f>('Doubles Div. A 420 &amp; Up'!F4:F4)</f>
        <v>0</v>
      </c>
      <c r="G38" s="168">
        <f>('Doubles Div. A 420 &amp; Up'!G4:G4)</f>
        <v>0</v>
      </c>
      <c r="H38" s="168">
        <f>('Doubles Div. A 420 &amp; Up'!H4:H4)</f>
        <v>0</v>
      </c>
      <c r="I38" s="168">
        <f>('Doubles Div. A 420 &amp; Up'!I4:I4)</f>
        <v>0</v>
      </c>
      <c r="J38" s="168">
        <f>('Doubles Div. A 420 &amp; Up'!J4:J4)</f>
        <v>0</v>
      </c>
      <c r="K38" s="139"/>
      <c r="L38" s="167">
        <f>('Doubles Div. A 420 &amp; Up'!L4:L4)</f>
        <v>0</v>
      </c>
      <c r="M38" s="167">
        <f>('Doubles Div. A 420 &amp; Up'!M4:M4)</f>
        <v>0</v>
      </c>
      <c r="N38" s="167">
        <f>('Doubles Div. A 420 &amp; Up'!N4:N4)</f>
        <v>0</v>
      </c>
      <c r="O38" s="167">
        <f>('Doubles Div. A 420 &amp; Up'!O4:O4)</f>
        <v>0</v>
      </c>
      <c r="P38" s="167">
        <f>('Doubles Div. A 420 &amp; Up'!P4:P4)</f>
        <v>0</v>
      </c>
      <c r="Q38" s="167">
        <f>('Doubles Div. A 420 &amp; Up'!Q4:Q4)</f>
        <v>0</v>
      </c>
      <c r="R38" s="167">
        <f>('Doubles Div. A 420 &amp; Up'!R4:R4)</f>
        <v>0</v>
      </c>
      <c r="S38" s="167">
        <f>('Doubles Div. A 420 &amp; Up'!S4:S4)</f>
        <v>0</v>
      </c>
      <c r="T38" s="167">
        <f>('Doubles Div. A 420 &amp; Up'!T4:T4)</f>
        <v>0</v>
      </c>
      <c r="U38" s="167">
        <f>('Doubles Div. A 420 &amp; Up'!U4:U4)</f>
        <v>0</v>
      </c>
      <c r="V38" s="167">
        <f>('Doubles Div. A 420 &amp; Up'!V4:V4)</f>
        <v>0</v>
      </c>
      <c r="W38" s="167">
        <f>('Doubles Div. A 420 &amp; Up'!W4:W4)</f>
        <v>0</v>
      </c>
      <c r="X38" s="167">
        <f>('Doubles Div. A 420 &amp; Up'!X4:X4)</f>
        <v>0</v>
      </c>
      <c r="Y38" s="187">
        <f>('Doubles Div. A 420 &amp; Up'!Y4:Y4)</f>
        <v>0</v>
      </c>
    </row>
    <row r="39" spans="1:25" ht="15" customHeight="1" thickBot="1" x14ac:dyDescent="0.25">
      <c r="A39" s="176" t="s">
        <v>11</v>
      </c>
      <c r="B39" s="188">
        <f>('Doubles Div. A 420 &amp; Up'!B5:B5)</f>
        <v>0</v>
      </c>
      <c r="C39" s="189">
        <f>('Doubles Div. A 420 &amp; Up'!C5:C5)</f>
        <v>0</v>
      </c>
      <c r="D39" s="189">
        <f>('Doubles Div. A 420 &amp; Up'!D5:D5)</f>
        <v>0</v>
      </c>
      <c r="E39" s="189">
        <f>('Doubles Div. A 420 &amp; Up'!E5:E5)</f>
        <v>0</v>
      </c>
      <c r="F39" s="189">
        <f>('Doubles Div. A 420 &amp; Up'!F5:F5)</f>
        <v>0</v>
      </c>
      <c r="G39" s="189">
        <f>('Doubles Div. A 420 &amp; Up'!G5:G5)</f>
        <v>0</v>
      </c>
      <c r="H39" s="189">
        <f>('Doubles Div. A 420 &amp; Up'!H5:H5)</f>
        <v>0</v>
      </c>
      <c r="I39" s="189">
        <f>('Doubles Div. A 420 &amp; Up'!I5:I5)</f>
        <v>0</v>
      </c>
      <c r="J39" s="189">
        <f>('Doubles Div. A 420 &amp; Up'!J5:J5)</f>
        <v>0</v>
      </c>
      <c r="K39" s="190"/>
      <c r="L39" s="191">
        <f>('Doubles Div. A 420 &amp; Up'!L5:L5)</f>
        <v>0</v>
      </c>
      <c r="M39" s="191">
        <f>('Doubles Div. A 420 &amp; Up'!M5:M5)</f>
        <v>0</v>
      </c>
      <c r="N39" s="191">
        <f>('Doubles Div. A 420 &amp; Up'!N5:N5)</f>
        <v>0</v>
      </c>
      <c r="O39" s="191">
        <f>('Doubles Div. A 420 &amp; Up'!O5:O5)</f>
        <v>0</v>
      </c>
      <c r="P39" s="191">
        <f>('Doubles Div. A 420 &amp; Up'!P5:P5)</f>
        <v>0</v>
      </c>
      <c r="Q39" s="191">
        <f>('Doubles Div. A 420 &amp; Up'!Q5:Q5)</f>
        <v>0</v>
      </c>
      <c r="R39" s="191">
        <f>('Doubles Div. A 420 &amp; Up'!R5:R5)</f>
        <v>0</v>
      </c>
      <c r="S39" s="191">
        <f>('Doubles Div. A 420 &amp; Up'!S5:S5)</f>
        <v>0</v>
      </c>
      <c r="T39" s="191">
        <f>('Doubles Div. A 420 &amp; Up'!T5:T5)</f>
        <v>0</v>
      </c>
      <c r="U39" s="191">
        <f>('Doubles Div. A 420 &amp; Up'!U5:U5)</f>
        <v>0</v>
      </c>
      <c r="V39" s="191">
        <f>('Doubles Div. A 420 &amp; Up'!V5:V5)</f>
        <v>0</v>
      </c>
      <c r="W39" s="191">
        <f>('Doubles Div. A 420 &amp; Up'!W5:W5)</f>
        <v>0</v>
      </c>
      <c r="X39" s="191">
        <f>('Doubles Div. A 420 &amp; Up'!X5:X5)</f>
        <v>0</v>
      </c>
      <c r="Y39" s="192">
        <f>('Doubles Div. A 420 &amp; Up'!Y5:Y5)</f>
        <v>0</v>
      </c>
    </row>
  </sheetData>
  <mergeCells count="24">
    <mergeCell ref="P35:P36"/>
    <mergeCell ref="U35:W36"/>
    <mergeCell ref="N35:N36"/>
    <mergeCell ref="U1:W2"/>
    <mergeCell ref="N1:N2"/>
    <mergeCell ref="O1:O2"/>
    <mergeCell ref="P1:P2"/>
    <mergeCell ref="T1:T2"/>
    <mergeCell ref="F35:F36"/>
    <mergeCell ref="E1:E2"/>
    <mergeCell ref="F1:F2"/>
    <mergeCell ref="J35:J36"/>
    <mergeCell ref="A34:Y34"/>
    <mergeCell ref="D1:D2"/>
    <mergeCell ref="A35:A36"/>
    <mergeCell ref="D35:D36"/>
    <mergeCell ref="E35:E36"/>
    <mergeCell ref="O35:O36"/>
    <mergeCell ref="Y1:Y2"/>
    <mergeCell ref="B1:B2"/>
    <mergeCell ref="C1:C2"/>
    <mergeCell ref="L1:L2"/>
    <mergeCell ref="M1:M2"/>
    <mergeCell ref="J1:J2"/>
  </mergeCells>
  <phoneticPr fontId="0" type="noConversion"/>
  <printOptions horizontalCentered="1"/>
  <pageMargins left="0" right="0" top="0.75" bottom="1" header="0" footer="0"/>
  <pageSetup paperSize="5" scale="80" orientation="landscape" r:id="rId1"/>
  <headerFooter alignWithMargins="0">
    <oddHeader>&amp;L&amp;12ABC East Lanes, Harrisburg,PA&amp;C&amp;12 2014 Keystone State Games&amp;R&amp;12Doubles Round</oddHeader>
    <oddFooter>&amp;L&amp;12&amp;D
&amp;T&amp;C&amp;"Arial,Bold"&amp;16 Doubles
Division A
420 &amp; Up&amp;R&amp;12&amp;P</oddFooter>
  </headerFooter>
  <ignoredErrors>
    <ignoredError sqref="B37:Y39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topLeftCell="A3" zoomScaleNormal="100" workbookViewId="0">
      <selection activeCell="E10" sqref="E10"/>
    </sheetView>
  </sheetViews>
  <sheetFormatPr defaultRowHeight="15" x14ac:dyDescent="0.2"/>
  <cols>
    <col min="1" max="1" width="8.5703125" style="3" customWidth="1"/>
    <col min="2" max="3" width="14.42578125" style="3" customWidth="1"/>
    <col min="4" max="4" width="17.7109375" style="3" customWidth="1"/>
    <col min="5" max="5" width="8.42578125" style="3" customWidth="1"/>
    <col min="6" max="6" width="7.85546875" style="3" hidden="1" customWidth="1"/>
    <col min="7" max="8" width="9.7109375" style="3" customWidth="1"/>
    <col min="9" max="9" width="9.85546875" style="3" customWidth="1"/>
    <col min="10" max="10" width="7.85546875" style="3" hidden="1" customWidth="1"/>
    <col min="11" max="11" width="7.7109375" style="3" hidden="1" customWidth="1"/>
    <col min="12" max="12" width="7.7109375" style="211" hidden="1" customWidth="1"/>
    <col min="13" max="14" width="7.7109375" style="3" hidden="1" customWidth="1"/>
    <col min="15" max="15" width="8.7109375" style="9" customWidth="1"/>
    <col min="16" max="16384" width="9.140625" style="2"/>
  </cols>
  <sheetData>
    <row r="1" spans="1:15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363" t="s">
        <v>2</v>
      </c>
      <c r="K1" s="380" t="s">
        <v>44</v>
      </c>
      <c r="L1" s="381"/>
      <c r="M1" s="381"/>
      <c r="N1" s="384" t="s">
        <v>13</v>
      </c>
      <c r="O1" s="367" t="s">
        <v>3</v>
      </c>
    </row>
    <row r="2" spans="1:15" ht="16.5" thickBot="1" x14ac:dyDescent="0.3">
      <c r="A2" s="74"/>
      <c r="B2" s="396"/>
      <c r="C2" s="396"/>
      <c r="D2" s="396"/>
      <c r="E2" s="386"/>
      <c r="F2" s="386"/>
      <c r="G2" s="227">
        <v>1</v>
      </c>
      <c r="H2" s="227">
        <v>2</v>
      </c>
      <c r="I2" s="227">
        <v>3</v>
      </c>
      <c r="J2" s="397"/>
      <c r="K2" s="382"/>
      <c r="L2" s="383"/>
      <c r="M2" s="383"/>
      <c r="N2" s="385"/>
      <c r="O2" s="386"/>
    </row>
    <row r="3" spans="1:15" ht="16.5" thickBot="1" x14ac:dyDescent="0.3">
      <c r="A3" s="4">
        <v>1</v>
      </c>
      <c r="B3" s="233" t="str">
        <f>('55-59 Male Hdcp Qualifier'!B3)</f>
        <v>York</v>
      </c>
      <c r="C3" s="233" t="str">
        <f>('55-59 Male Hdcp Qualifier'!C3)</f>
        <v>Bret</v>
      </c>
      <c r="D3" s="233">
        <f>('55-59 Male Hdcp Qualifier'!D4)</f>
        <v>0</v>
      </c>
      <c r="E3" s="233">
        <f>('55-59 Male Hdcp Qualifier'!E4)</f>
        <v>0</v>
      </c>
      <c r="F3" s="233">
        <f>('55-59 Male Hdcp Qualifier'!F4)</f>
        <v>210</v>
      </c>
      <c r="G3" s="164">
        <f>('55-59 Male Hdcp Qualifier'!G3)</f>
        <v>183</v>
      </c>
      <c r="H3" s="164">
        <f>('55-59 Male Hdcp Qualifier'!H3)</f>
        <v>157</v>
      </c>
      <c r="I3" s="164">
        <f>('55-59 Male Hdcp Qualifier'!I3)</f>
        <v>211</v>
      </c>
      <c r="J3" s="15">
        <f>SUM(G3:I3)</f>
        <v>551</v>
      </c>
      <c r="K3" s="40"/>
      <c r="L3" s="274"/>
      <c r="M3" s="40"/>
      <c r="N3" s="241">
        <f>ROUNDDOWN((210-F3)*0.8,0)*3</f>
        <v>0</v>
      </c>
      <c r="O3" s="306">
        <f>SUM(G3:I3)</f>
        <v>551</v>
      </c>
    </row>
    <row r="4" spans="1:15" ht="16.5" thickBot="1" x14ac:dyDescent="0.3">
      <c r="A4" s="4">
        <v>2</v>
      </c>
      <c r="B4" s="233" t="str">
        <f>('55-59 Male Hdcp Qualifier'!B4)</f>
        <v>McHale</v>
      </c>
      <c r="C4" s="233" t="str">
        <f>('55-59 Male Hdcp Qualifier'!C4)</f>
        <v>Mark</v>
      </c>
      <c r="D4" s="233">
        <f>('55-59 Male Hdcp Qualifier'!D3)</f>
        <v>0</v>
      </c>
      <c r="E4" s="233">
        <f>('55-59 Male Hdcp Qualifier'!E3)</f>
        <v>0</v>
      </c>
      <c r="F4" s="233">
        <f>('55-59 Male Hdcp Qualifier'!F3)</f>
        <v>0</v>
      </c>
      <c r="G4" s="164">
        <f>('55-59 Male Hdcp Qualifier'!G4)</f>
        <v>177</v>
      </c>
      <c r="H4" s="164">
        <f>('55-59 Male Hdcp Qualifier'!H4)</f>
        <v>181</v>
      </c>
      <c r="I4" s="164">
        <f>('55-59 Male Hdcp Qualifier'!I4)</f>
        <v>172</v>
      </c>
      <c r="J4" s="280">
        <f>SUM(G4:I4)</f>
        <v>530</v>
      </c>
      <c r="K4" s="51"/>
      <c r="L4" s="279"/>
      <c r="M4" s="51"/>
      <c r="N4" s="241">
        <f>ROUNDDOWN((210-F4)*0.8,0)*3</f>
        <v>504</v>
      </c>
      <c r="O4" s="306">
        <f t="shared" ref="O4:O6" si="0">SUM(G4:I4)</f>
        <v>530</v>
      </c>
    </row>
    <row r="5" spans="1:15" ht="16.5" thickBot="1" x14ac:dyDescent="0.3">
      <c r="A5" s="4">
        <v>3</v>
      </c>
      <c r="B5" s="233" t="str">
        <f>('55-59 Male Hdcp Qualifier'!B5)</f>
        <v>Antenucci</v>
      </c>
      <c r="C5" s="233" t="str">
        <f>('55-59 Male Hdcp Qualifier'!C5)</f>
        <v>Joseph</v>
      </c>
      <c r="D5" s="233">
        <f>('55-59 Male Hdcp Qualifier'!D4)</f>
        <v>0</v>
      </c>
      <c r="E5" s="233">
        <f>('55-59 Male Hdcp Qualifier'!E4)</f>
        <v>0</v>
      </c>
      <c r="F5" s="233"/>
      <c r="G5" s="164">
        <f>('55-59 Male Hdcp Qualifier'!G5)</f>
        <v>190</v>
      </c>
      <c r="H5" s="164">
        <f>('55-59 Male Hdcp Qualifier'!H5)</f>
        <v>140</v>
      </c>
      <c r="I5" s="164">
        <f>('55-59 Male Hdcp Qualifier'!I5)</f>
        <v>167</v>
      </c>
      <c r="J5" s="280"/>
      <c r="K5" s="128"/>
      <c r="L5" s="212"/>
      <c r="M5" s="129"/>
      <c r="N5" s="241"/>
      <c r="O5" s="306">
        <f t="shared" si="0"/>
        <v>497</v>
      </c>
    </row>
    <row r="6" spans="1:15" ht="16.5" thickBot="1" x14ac:dyDescent="0.3">
      <c r="A6" s="4">
        <v>4</v>
      </c>
      <c r="B6" s="233" t="str">
        <f>('55-59 Male Hdcp Qualifier'!B6)</f>
        <v>Barnes</v>
      </c>
      <c r="C6" s="233" t="str">
        <f>('55-59 Male Hdcp Qualifier'!C6)</f>
        <v>Daniel</v>
      </c>
      <c r="D6" s="233">
        <f>('55-59 Male Hdcp Qualifier'!D5)</f>
        <v>0</v>
      </c>
      <c r="E6" s="233">
        <f>('55-59 Male Hdcp Qualifier'!E5)</f>
        <v>0</v>
      </c>
      <c r="F6" s="233"/>
      <c r="G6" s="164">
        <f>('55-59 Male Hdcp Qualifier'!G6)</f>
        <v>149</v>
      </c>
      <c r="H6" s="164">
        <f>('55-59 Male Hdcp Qualifier'!H6)</f>
        <v>120</v>
      </c>
      <c r="I6" s="164">
        <f>('55-59 Male Hdcp Qualifier'!I6)</f>
        <v>124</v>
      </c>
      <c r="J6" s="280"/>
      <c r="K6" s="51"/>
      <c r="L6" s="213"/>
      <c r="M6" s="13"/>
      <c r="N6" s="241"/>
      <c r="O6" s="306">
        <f t="shared" si="0"/>
        <v>393</v>
      </c>
    </row>
    <row r="7" spans="1:15" ht="16.5" thickBot="1" x14ac:dyDescent="0.3">
      <c r="A7" s="4">
        <v>5</v>
      </c>
      <c r="B7" s="233"/>
      <c r="C7" s="233"/>
      <c r="D7" s="233"/>
      <c r="E7" s="233"/>
      <c r="F7" s="233"/>
      <c r="G7" s="28"/>
      <c r="H7" s="28"/>
      <c r="I7" s="28"/>
      <c r="J7" s="280"/>
      <c r="K7" s="128"/>
      <c r="L7" s="212"/>
      <c r="M7" s="129"/>
      <c r="N7" s="241"/>
      <c r="O7" s="306"/>
    </row>
    <row r="8" spans="1:15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213"/>
      <c r="M8" s="13"/>
      <c r="N8" s="13"/>
      <c r="O8" s="306"/>
    </row>
    <row r="9" spans="1:15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213"/>
      <c r="M9" s="13"/>
      <c r="N9" s="13"/>
      <c r="O9" s="26"/>
    </row>
    <row r="10" spans="1:15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213"/>
      <c r="M10" s="13"/>
      <c r="N10" s="13"/>
      <c r="O10" s="26"/>
    </row>
    <row r="11" spans="1:15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213"/>
      <c r="M11" s="13"/>
      <c r="N11" s="13"/>
      <c r="O11" s="26"/>
    </row>
    <row r="12" spans="1:15" ht="15.75" x14ac:dyDescent="0.25">
      <c r="A12" s="4">
        <v>10</v>
      </c>
      <c r="B12" s="14"/>
      <c r="C12" s="14"/>
      <c r="D12" s="14"/>
      <c r="E12" s="14"/>
      <c r="F12" s="14"/>
      <c r="G12" s="28"/>
      <c r="H12" s="28"/>
      <c r="I12" s="28"/>
      <c r="J12" s="12"/>
      <c r="K12" s="51"/>
      <c r="L12" s="213"/>
      <c r="M12" s="13"/>
      <c r="N12" s="13"/>
      <c r="O12" s="26"/>
    </row>
    <row r="13" spans="1:15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213"/>
      <c r="M13" s="13"/>
      <c r="N13" s="13"/>
      <c r="O13" s="26"/>
    </row>
    <row r="14" spans="1:15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213"/>
      <c r="M14" s="13"/>
      <c r="N14" s="13"/>
      <c r="O14" s="26"/>
    </row>
    <row r="15" spans="1:15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213"/>
      <c r="M15" s="13"/>
      <c r="N15" s="13"/>
      <c r="O15" s="26"/>
    </row>
    <row r="16" spans="1:15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213"/>
      <c r="M16" s="13"/>
      <c r="N16" s="13"/>
      <c r="O16" s="26"/>
    </row>
    <row r="17" spans="1:15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213"/>
      <c r="M17" s="13"/>
      <c r="N17" s="13"/>
      <c r="O17" s="26"/>
    </row>
    <row r="18" spans="1:15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213"/>
      <c r="M18" s="13"/>
      <c r="N18" s="13"/>
      <c r="O18" s="26"/>
    </row>
    <row r="19" spans="1:15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213"/>
      <c r="M19" s="13"/>
      <c r="N19" s="13"/>
      <c r="O19" s="26"/>
    </row>
    <row r="20" spans="1:15" ht="15.75" x14ac:dyDescent="0.25">
      <c r="A20" s="4">
        <v>18</v>
      </c>
      <c r="B20" s="14"/>
      <c r="C20" s="14"/>
      <c r="D20" s="14"/>
      <c r="E20" s="14"/>
      <c r="F20" s="14"/>
      <c r="G20" s="28"/>
      <c r="H20" s="28"/>
      <c r="I20" s="28"/>
      <c r="J20" s="12"/>
      <c r="K20" s="51"/>
      <c r="L20" s="213"/>
      <c r="M20" s="13"/>
      <c r="N20" s="13"/>
      <c r="O20" s="26"/>
    </row>
    <row r="21" spans="1:15" ht="15.75" x14ac:dyDescent="0.25">
      <c r="A21" s="4">
        <v>19</v>
      </c>
      <c r="B21" s="14"/>
      <c r="C21" s="14"/>
      <c r="D21" s="14"/>
      <c r="E21" s="14"/>
      <c r="F21" s="14"/>
      <c r="G21" s="28"/>
      <c r="H21" s="28"/>
      <c r="I21" s="28"/>
      <c r="J21" s="12"/>
      <c r="K21" s="51"/>
      <c r="L21" s="213"/>
      <c r="M21" s="13"/>
      <c r="N21" s="13"/>
      <c r="O21" s="26"/>
    </row>
    <row r="22" spans="1:15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213"/>
      <c r="M22" s="13"/>
      <c r="N22" s="13"/>
      <c r="O22" s="26"/>
    </row>
    <row r="23" spans="1:15" ht="16.5" thickBot="1" x14ac:dyDescent="0.3">
      <c r="A23" s="46"/>
      <c r="B23" s="12"/>
      <c r="C23" s="12"/>
      <c r="D23" s="12"/>
      <c r="E23" s="12"/>
      <c r="F23" s="12"/>
      <c r="G23" s="164"/>
      <c r="H23" s="164"/>
      <c r="I23" s="164"/>
      <c r="J23" s="12"/>
      <c r="K23" s="51"/>
      <c r="L23" s="213"/>
      <c r="M23" s="13"/>
      <c r="N23" s="13"/>
      <c r="O23" s="225"/>
    </row>
    <row r="24" spans="1:15" ht="19.5" thickBot="1" x14ac:dyDescent="0.35">
      <c r="A24" s="387" t="s">
        <v>15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9"/>
      <c r="N24" s="389"/>
      <c r="O24" s="390"/>
    </row>
    <row r="25" spans="1:15" ht="15.75" x14ac:dyDescent="0.25">
      <c r="A25" s="391" t="s">
        <v>12</v>
      </c>
      <c r="B25" s="22" t="s">
        <v>7</v>
      </c>
      <c r="C25" s="5" t="s">
        <v>6</v>
      </c>
      <c r="D25" s="370" t="s">
        <v>0</v>
      </c>
      <c r="E25" s="370" t="s">
        <v>4</v>
      </c>
      <c r="F25" s="370" t="s">
        <v>1</v>
      </c>
      <c r="G25" s="5" t="s">
        <v>5</v>
      </c>
      <c r="H25" s="5" t="s">
        <v>5</v>
      </c>
      <c r="I25" s="5" t="s">
        <v>5</v>
      </c>
      <c r="J25" s="370" t="s">
        <v>2</v>
      </c>
      <c r="K25" s="380" t="s">
        <v>44</v>
      </c>
      <c r="L25" s="393"/>
      <c r="M25" s="393"/>
      <c r="N25" s="378" t="s">
        <v>13</v>
      </c>
      <c r="O25" s="7" t="s">
        <v>14</v>
      </c>
    </row>
    <row r="26" spans="1:15" ht="16.5" thickBot="1" x14ac:dyDescent="0.3">
      <c r="A26" s="392"/>
      <c r="B26" s="23" t="s">
        <v>16</v>
      </c>
      <c r="C26" s="6" t="s">
        <v>16</v>
      </c>
      <c r="D26" s="392"/>
      <c r="E26" s="392"/>
      <c r="F26" s="392"/>
      <c r="G26" s="6">
        <v>1</v>
      </c>
      <c r="H26" s="6">
        <v>2</v>
      </c>
      <c r="I26" s="6">
        <v>3</v>
      </c>
      <c r="J26" s="392"/>
      <c r="K26" s="394"/>
      <c r="L26" s="395"/>
      <c r="M26" s="395"/>
      <c r="N26" s="379"/>
      <c r="O26" s="8" t="s">
        <v>2</v>
      </c>
    </row>
    <row r="27" spans="1:15" ht="15.75" x14ac:dyDescent="0.25">
      <c r="A27" s="97" t="s">
        <v>9</v>
      </c>
      <c r="B27" s="319" t="str">
        <f>('55-59 Male Hdcp Finals'!B3:B3)</f>
        <v>York</v>
      </c>
      <c r="C27" s="319" t="str">
        <f>('55-59 Male Hdcp Finals'!C3:C3)</f>
        <v>Bret</v>
      </c>
      <c r="D27" s="319">
        <f>('55-59 Male Hdcp Finals'!D3:D3)</f>
        <v>0</v>
      </c>
      <c r="E27" s="319">
        <f>('55-59 Male Hdcp Finals'!E3:E3)</f>
        <v>0</v>
      </c>
      <c r="F27" s="319">
        <f>('55-59 Male Hdcp Finals'!F3:F3)</f>
        <v>210</v>
      </c>
      <c r="G27" s="319">
        <f>('55-59 Male Hdcp Finals'!G3:G3)</f>
        <v>183</v>
      </c>
      <c r="H27" s="319">
        <f>('55-59 Male Hdcp Finals'!H3:H3)</f>
        <v>157</v>
      </c>
      <c r="I27" s="319">
        <f>('55-59 Male Hdcp Finals'!I3:I3)</f>
        <v>211</v>
      </c>
      <c r="J27" s="319">
        <f>('55-59 Male Hdcp Finals'!J3:J3)</f>
        <v>551</v>
      </c>
      <c r="K27" s="319">
        <f>('55-59 Male Hdcp Finals'!K3:K3)</f>
        <v>0</v>
      </c>
      <c r="L27" s="319">
        <f>('55-59 Male Hdcp Finals'!L3:L3)</f>
        <v>0</v>
      </c>
      <c r="M27" s="319">
        <f>('55-59 Male Hdcp Finals'!M3:M3)</f>
        <v>0</v>
      </c>
      <c r="N27" s="319">
        <f>('55-59 Male Hdcp Finals'!N3:N3)</f>
        <v>0</v>
      </c>
      <c r="O27" s="319">
        <f>('55-59 Male Hdcp Finals'!O3:O3)</f>
        <v>551</v>
      </c>
    </row>
    <row r="28" spans="1:15" ht="15.75" x14ac:dyDescent="0.25">
      <c r="A28" s="98" t="s">
        <v>10</v>
      </c>
      <c r="B28" s="32" t="str">
        <f>('55-59 Male Hdcp Finals'!B4:B4)</f>
        <v>McHale</v>
      </c>
      <c r="C28" s="32" t="str">
        <f>('55-59 Male Hdcp Finals'!C4:C4)</f>
        <v>Mark</v>
      </c>
      <c r="D28" s="32">
        <f>('55-59 Male Hdcp Finals'!D4:D4)</f>
        <v>0</v>
      </c>
      <c r="E28" s="32">
        <f>('55-59 Male Hdcp Finals'!E4:E4)</f>
        <v>0</v>
      </c>
      <c r="F28" s="32">
        <f>('55-59 Male Hdcp Finals'!F4:F4)</f>
        <v>0</v>
      </c>
      <c r="G28" s="32">
        <f>('55-59 Male Hdcp Finals'!G4:G4)</f>
        <v>177</v>
      </c>
      <c r="H28" s="32">
        <f>('55-59 Male Hdcp Finals'!H4:H4)</f>
        <v>181</v>
      </c>
      <c r="I28" s="32">
        <f>('55-59 Male Hdcp Finals'!I4:I4)</f>
        <v>172</v>
      </c>
      <c r="J28" s="32">
        <f>('55-59 Male Hdcp Finals'!J4:J4)</f>
        <v>530</v>
      </c>
      <c r="K28" s="32">
        <f>('55-59 Male Hdcp Finals'!K4:K4)</f>
        <v>0</v>
      </c>
      <c r="L28" s="32">
        <f>('55-59 Male Hdcp Finals'!L4:L4)</f>
        <v>0</v>
      </c>
      <c r="M28" s="32">
        <f>('55-59 Male Hdcp Finals'!M4:M4)</f>
        <v>0</v>
      </c>
      <c r="N28" s="32">
        <f>('55-59 Male Hdcp Finals'!N4:N4)</f>
        <v>504</v>
      </c>
      <c r="O28" s="32">
        <f>('55-59 Male Hdcp Finals'!O4:O4)</f>
        <v>530</v>
      </c>
    </row>
    <row r="29" spans="1:15" ht="16.5" thickBot="1" x14ac:dyDescent="0.3">
      <c r="A29" s="99" t="s">
        <v>11</v>
      </c>
      <c r="B29" s="36" t="str">
        <f>('55-59 Male Hdcp Finals'!B5:B5)</f>
        <v>Antenucci</v>
      </c>
      <c r="C29" s="36" t="str">
        <f>('55-59 Male Hdcp Finals'!C5:C5)</f>
        <v>Joseph</v>
      </c>
      <c r="D29" s="36">
        <f>('55-59 Male Hdcp Finals'!D5:D5)</f>
        <v>0</v>
      </c>
      <c r="E29" s="36">
        <f>('55-59 Male Hdcp Finals'!E5:E5)</f>
        <v>0</v>
      </c>
      <c r="F29" s="36">
        <f>('55-59 Male Hdcp Finals'!F5:F5)</f>
        <v>0</v>
      </c>
      <c r="G29" s="36">
        <f>('55-59 Male Hdcp Finals'!G5:G5)</f>
        <v>190</v>
      </c>
      <c r="H29" s="36">
        <f>('55-59 Male Hdcp Finals'!H5:H5)</f>
        <v>140</v>
      </c>
      <c r="I29" s="36">
        <f>('55-59 Male Hdcp Finals'!I5:I5)</f>
        <v>167</v>
      </c>
      <c r="J29" s="36">
        <f>('55-59 Male Hdcp Finals'!J5:J5)</f>
        <v>0</v>
      </c>
      <c r="K29" s="36">
        <f>('55-59 Male Hdcp Finals'!K5:K5)</f>
        <v>0</v>
      </c>
      <c r="L29" s="36">
        <f>('55-59 Male Hdcp Finals'!L5:L5)</f>
        <v>0</v>
      </c>
      <c r="M29" s="36">
        <f>('55-59 Male Hdcp Finals'!M5:M5)</f>
        <v>0</v>
      </c>
      <c r="N29" s="36">
        <f>('55-59 Male Hdcp Finals'!N5:N5)</f>
        <v>0</v>
      </c>
      <c r="O29" s="36">
        <f>('55-59 Male Hdcp Finals'!O5:O5)</f>
        <v>497</v>
      </c>
    </row>
    <row r="30" spans="1:15" x14ac:dyDescent="0.2">
      <c r="K30" s="51"/>
      <c r="L30" s="213"/>
      <c r="M30" s="125"/>
      <c r="N30" s="17"/>
    </row>
    <row r="31" spans="1:15" x14ac:dyDescent="0.2">
      <c r="K31" s="51"/>
      <c r="L31" s="213"/>
      <c r="M31" s="125"/>
      <c r="N31" s="17"/>
    </row>
    <row r="32" spans="1:15" x14ac:dyDescent="0.2">
      <c r="K32" s="51"/>
      <c r="L32" s="213"/>
      <c r="M32" s="125"/>
      <c r="N32" s="17"/>
    </row>
    <row r="33" spans="13:14" x14ac:dyDescent="0.2">
      <c r="M33" s="9"/>
      <c r="N33" s="9"/>
    </row>
  </sheetData>
  <autoFilter ref="B1:O7">
    <filterColumn colId="9" showButton="0"/>
    <filterColumn colId="10" showButton="0"/>
    <sortState ref="B4:O7">
      <sortCondition descending="1" ref="O3:O7"/>
    </sortState>
  </autoFilter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orientation="landscape" r:id="rId1"/>
  <headerFooter>
    <oddHeader>&amp;L&amp;12Suburban Bowlerama, York, PA&amp;C&amp;12 2016 Pennsylvania Senior Games&amp;R&amp;12Final Results</oddHeader>
    <oddFooter>&amp;L&amp;12Printed &amp;D
Time &amp;T&amp;C&amp;"Arial,Bold Italic"&amp;12 55-59 Male&amp;R&amp;12Page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topLeftCell="A3" zoomScaleNormal="100" workbookViewId="0">
      <selection activeCell="C10" sqref="C10"/>
    </sheetView>
  </sheetViews>
  <sheetFormatPr defaultRowHeight="15" x14ac:dyDescent="0.2"/>
  <cols>
    <col min="1" max="1" width="4" style="3" customWidth="1"/>
    <col min="2" max="2" width="16.28515625" style="3" customWidth="1"/>
    <col min="3" max="3" width="14.42578125" style="3" customWidth="1"/>
    <col min="4" max="4" width="20.5703125" style="3" customWidth="1"/>
    <col min="5" max="5" width="6.28515625" style="3" customWidth="1"/>
    <col min="6" max="6" width="9.7109375" style="3" hidden="1" customWidth="1"/>
    <col min="7" max="9" width="9.7109375" style="74" customWidth="1"/>
    <col min="10" max="14" width="7.7109375" style="3" hidden="1" customWidth="1"/>
    <col min="15" max="15" width="7.7109375" style="74" hidden="1" customWidth="1"/>
    <col min="16" max="17" width="0" style="2" hidden="1" customWidth="1"/>
    <col min="18" max="16384" width="9.140625" style="2"/>
  </cols>
  <sheetData>
    <row r="1" spans="1:18" ht="15.75" customHeight="1" x14ac:dyDescent="0.25">
      <c r="A1" s="74"/>
      <c r="B1" s="370" t="s">
        <v>110</v>
      </c>
      <c r="C1" s="370" t="s">
        <v>111</v>
      </c>
      <c r="D1" s="370" t="s">
        <v>0</v>
      </c>
      <c r="E1" s="370" t="s">
        <v>4</v>
      </c>
      <c r="F1" s="370" t="s">
        <v>1</v>
      </c>
      <c r="G1" s="226" t="s">
        <v>5</v>
      </c>
      <c r="H1" s="226" t="s">
        <v>5</v>
      </c>
      <c r="I1" s="226" t="s">
        <v>5</v>
      </c>
      <c r="J1" s="226" t="s">
        <v>5</v>
      </c>
      <c r="K1" s="372" t="s">
        <v>44</v>
      </c>
      <c r="L1" s="373"/>
      <c r="M1" s="374"/>
      <c r="N1" s="226" t="s">
        <v>5</v>
      </c>
      <c r="O1" s="226" t="s">
        <v>5</v>
      </c>
      <c r="P1" s="363" t="s">
        <v>2</v>
      </c>
      <c r="Q1" s="365" t="s">
        <v>13</v>
      </c>
      <c r="R1" s="367" t="s">
        <v>3</v>
      </c>
    </row>
    <row r="2" spans="1:18" ht="16.5" thickBot="1" x14ac:dyDescent="0.3">
      <c r="A2" s="74"/>
      <c r="B2" s="371"/>
      <c r="C2" s="371"/>
      <c r="D2" s="371"/>
      <c r="E2" s="371"/>
      <c r="F2" s="371"/>
      <c r="G2" s="227">
        <v>1</v>
      </c>
      <c r="H2" s="227">
        <v>2</v>
      </c>
      <c r="I2" s="227">
        <v>3</v>
      </c>
      <c r="J2" s="227">
        <v>4</v>
      </c>
      <c r="K2" s="375"/>
      <c r="L2" s="376"/>
      <c r="M2" s="377"/>
      <c r="N2" s="227">
        <v>5</v>
      </c>
      <c r="O2" s="227">
        <v>6</v>
      </c>
      <c r="P2" s="364"/>
      <c r="Q2" s="366"/>
      <c r="R2" s="368"/>
    </row>
    <row r="3" spans="1:18" s="27" customFormat="1" ht="16.5" thickBot="1" x14ac:dyDescent="0.3">
      <c r="A3" s="4">
        <v>1</v>
      </c>
      <c r="B3" s="234" t="s">
        <v>156</v>
      </c>
      <c r="C3" s="234" t="s">
        <v>157</v>
      </c>
      <c r="D3" s="234"/>
      <c r="E3" s="295"/>
      <c r="F3" s="295"/>
      <c r="G3" s="295">
        <v>213</v>
      </c>
      <c r="H3" s="295">
        <v>156</v>
      </c>
      <c r="I3" s="295">
        <v>138</v>
      </c>
      <c r="J3" s="251"/>
      <c r="K3" s="241"/>
      <c r="L3" s="241"/>
      <c r="M3" s="241"/>
      <c r="N3" s="277"/>
      <c r="O3" s="296"/>
      <c r="P3" s="307">
        <f>SUM(G3:O3)</f>
        <v>507</v>
      </c>
      <c r="Q3" s="241">
        <f>ROUNDDOWN((210-F3)*0.8,0)*3</f>
        <v>504</v>
      </c>
      <c r="R3" s="241">
        <f>SUM(G3:I3)</f>
        <v>507</v>
      </c>
    </row>
    <row r="4" spans="1:18" s="27" customFormat="1" ht="15.75" x14ac:dyDescent="0.25">
      <c r="A4" s="4">
        <v>2</v>
      </c>
      <c r="B4" s="244" t="s">
        <v>122</v>
      </c>
      <c r="C4" s="244" t="s">
        <v>123</v>
      </c>
      <c r="D4" s="293"/>
      <c r="E4" s="244"/>
      <c r="F4" s="244"/>
      <c r="G4" s="233">
        <v>107</v>
      </c>
      <c r="H4" s="233">
        <v>128</v>
      </c>
      <c r="I4" s="233">
        <v>137</v>
      </c>
      <c r="J4" s="234"/>
      <c r="K4" s="252"/>
      <c r="L4" s="252"/>
      <c r="M4" s="252"/>
      <c r="N4" s="42"/>
      <c r="O4" s="49"/>
      <c r="P4" s="287">
        <f>SUM(G4:O4)</f>
        <v>372</v>
      </c>
      <c r="Q4" s="241">
        <f>ROUNDDOWN((210-F4)*0.8,0)*3</f>
        <v>504</v>
      </c>
      <c r="R4" s="241">
        <f>SUM(G4:I4)</f>
        <v>372</v>
      </c>
    </row>
    <row r="5" spans="1:18" s="27" customFormat="1" ht="15.75" x14ac:dyDescent="0.25">
      <c r="A5" s="4">
        <v>3</v>
      </c>
      <c r="B5" s="244"/>
      <c r="C5" s="244"/>
      <c r="D5" s="244"/>
      <c r="E5" s="244"/>
      <c r="F5" s="244"/>
      <c r="G5" s="233"/>
      <c r="H5" s="233"/>
      <c r="I5" s="233"/>
      <c r="J5" s="234"/>
      <c r="K5" s="241"/>
      <c r="L5" s="241"/>
      <c r="M5" s="241"/>
      <c r="N5" s="42"/>
      <c r="O5" s="49"/>
      <c r="P5" s="287">
        <f>SUM(G5:O5)</f>
        <v>0</v>
      </c>
      <c r="Q5" s="241">
        <f>ROUNDDOWN((210-F5)*0.8,0)*3</f>
        <v>504</v>
      </c>
      <c r="R5" s="241"/>
    </row>
    <row r="6" spans="1:18" s="27" customFormat="1" ht="15.75" x14ac:dyDescent="0.25">
      <c r="A6" s="4">
        <v>4</v>
      </c>
      <c r="B6" s="256"/>
      <c r="C6" s="256"/>
      <c r="D6" s="256"/>
      <c r="E6" s="256"/>
      <c r="F6" s="248">
        <v>210</v>
      </c>
      <c r="G6" s="233"/>
      <c r="H6" s="233"/>
      <c r="I6" s="233"/>
      <c r="J6" s="234"/>
      <c r="K6" s="241"/>
      <c r="L6" s="241"/>
      <c r="M6" s="241"/>
      <c r="N6" s="42"/>
      <c r="O6" s="49"/>
      <c r="P6" s="287">
        <f>SUM(G6:O6)</f>
        <v>0</v>
      </c>
      <c r="Q6" s="241">
        <f>ROUNDDOWN((210-F6)*0.8,0)*3</f>
        <v>0</v>
      </c>
      <c r="R6" s="241"/>
    </row>
    <row r="7" spans="1:18" s="27" customFormat="1" ht="15.75" x14ac:dyDescent="0.25">
      <c r="A7" s="4">
        <v>5</v>
      </c>
      <c r="B7" s="245"/>
      <c r="C7" s="245"/>
      <c r="D7" s="245"/>
      <c r="E7" s="245"/>
      <c r="F7" s="245">
        <v>210</v>
      </c>
      <c r="G7" s="233"/>
      <c r="H7" s="233"/>
      <c r="I7" s="233"/>
      <c r="J7" s="234"/>
      <c r="K7" s="241"/>
      <c r="L7" s="242"/>
      <c r="M7" s="242"/>
      <c r="N7" s="241"/>
      <c r="O7" s="241"/>
      <c r="P7" s="287">
        <f>SUM(G7:O7)</f>
        <v>0</v>
      </c>
      <c r="Q7" s="241">
        <f>ROUNDDOWN((210-F7)*0.8,0)*3</f>
        <v>0</v>
      </c>
      <c r="R7" s="241"/>
    </row>
    <row r="8" spans="1:18" s="27" customFormat="1" ht="15.75" x14ac:dyDescent="0.25">
      <c r="A8" s="4">
        <v>6</v>
      </c>
      <c r="B8" s="14"/>
      <c r="C8" s="14"/>
      <c r="D8" s="14"/>
      <c r="E8" s="14"/>
      <c r="F8" s="14"/>
      <c r="G8" s="28"/>
      <c r="H8" s="28"/>
      <c r="I8" s="28"/>
      <c r="J8" s="12"/>
      <c r="K8" s="51"/>
      <c r="L8" s="13"/>
      <c r="M8" s="13"/>
      <c r="N8" s="13"/>
      <c r="O8" s="26"/>
      <c r="P8" s="287"/>
      <c r="Q8" s="287"/>
      <c r="R8" s="287"/>
    </row>
    <row r="9" spans="1:18" s="27" customFormat="1" ht="15.75" x14ac:dyDescent="0.25">
      <c r="A9" s="4">
        <v>7</v>
      </c>
      <c r="B9" s="14"/>
      <c r="C9" s="14"/>
      <c r="D9" s="14"/>
      <c r="E9" s="14"/>
      <c r="F9" s="14"/>
      <c r="G9" s="28"/>
      <c r="H9" s="28"/>
      <c r="I9" s="28"/>
      <c r="J9" s="12"/>
      <c r="K9" s="51"/>
      <c r="L9" s="13"/>
      <c r="M9" s="13"/>
      <c r="N9" s="13"/>
      <c r="O9" s="26"/>
      <c r="P9" s="287"/>
      <c r="Q9" s="287"/>
      <c r="R9" s="287"/>
    </row>
    <row r="10" spans="1:18" s="27" customFormat="1" ht="15.75" x14ac:dyDescent="0.25">
      <c r="A10" s="4">
        <v>8</v>
      </c>
      <c r="B10" s="14"/>
      <c r="C10" s="14"/>
      <c r="D10" s="14"/>
      <c r="E10" s="14"/>
      <c r="F10" s="14"/>
      <c r="G10" s="28"/>
      <c r="H10" s="28"/>
      <c r="I10" s="28"/>
      <c r="J10" s="12"/>
      <c r="K10" s="51"/>
      <c r="L10" s="13"/>
      <c r="M10" s="13"/>
      <c r="N10" s="13"/>
      <c r="O10" s="26"/>
      <c r="P10" s="287"/>
      <c r="Q10" s="2"/>
      <c r="R10" s="287"/>
    </row>
    <row r="11" spans="1:18" s="27" customFormat="1" ht="15.75" x14ac:dyDescent="0.25">
      <c r="A11" s="4">
        <v>9</v>
      </c>
      <c r="B11" s="14"/>
      <c r="C11" s="14"/>
      <c r="D11" s="14"/>
      <c r="E11" s="14"/>
      <c r="F11" s="14"/>
      <c r="G11" s="28"/>
      <c r="H11" s="28"/>
      <c r="I11" s="28"/>
      <c r="J11" s="12"/>
      <c r="K11" s="51"/>
      <c r="L11" s="13"/>
      <c r="M11" s="13"/>
      <c r="N11" s="13"/>
      <c r="O11" s="26"/>
      <c r="P11" s="287"/>
      <c r="Q11" s="287"/>
      <c r="R11" s="287"/>
    </row>
    <row r="12" spans="1:18" ht="18" x14ac:dyDescent="0.25">
      <c r="A12" s="4">
        <v>10</v>
      </c>
      <c r="B12" s="28"/>
      <c r="C12" s="28"/>
      <c r="D12" s="305"/>
      <c r="E12" s="28"/>
      <c r="F12" s="28"/>
      <c r="G12" s="28"/>
      <c r="H12" s="28"/>
      <c r="I12" s="28"/>
      <c r="J12" s="164"/>
      <c r="K12" s="96"/>
      <c r="L12" s="26"/>
      <c r="M12" s="26"/>
      <c r="N12" s="26"/>
      <c r="O12" s="26"/>
      <c r="P12" s="287"/>
      <c r="Q12" s="287"/>
      <c r="R12" s="287"/>
    </row>
    <row r="13" spans="1:18" ht="15.75" x14ac:dyDescent="0.25">
      <c r="A13" s="4">
        <v>11</v>
      </c>
      <c r="B13" s="14"/>
      <c r="C13" s="14"/>
      <c r="D13" s="14"/>
      <c r="E13" s="14"/>
      <c r="F13" s="14"/>
      <c r="G13" s="28"/>
      <c r="H13" s="28"/>
      <c r="I13" s="28"/>
      <c r="J13" s="12"/>
      <c r="K13" s="51"/>
      <c r="L13" s="13"/>
      <c r="M13" s="13"/>
      <c r="N13" s="13"/>
      <c r="O13" s="26"/>
      <c r="P13" s="287"/>
      <c r="Q13" s="287"/>
      <c r="R13" s="287"/>
    </row>
    <row r="14" spans="1:18" ht="15.75" x14ac:dyDescent="0.25">
      <c r="A14" s="4">
        <v>12</v>
      </c>
      <c r="B14" s="14"/>
      <c r="C14" s="14"/>
      <c r="D14" s="14"/>
      <c r="E14" s="14"/>
      <c r="F14" s="14"/>
      <c r="G14" s="28"/>
      <c r="H14" s="28"/>
      <c r="I14" s="28"/>
      <c r="J14" s="12"/>
      <c r="K14" s="51"/>
      <c r="L14" s="13"/>
      <c r="M14" s="13"/>
      <c r="N14" s="13"/>
      <c r="O14" s="26"/>
      <c r="P14" s="287"/>
      <c r="Q14" s="287"/>
      <c r="R14" s="287"/>
    </row>
    <row r="15" spans="1:18" ht="15.75" x14ac:dyDescent="0.25">
      <c r="A15" s="4">
        <v>13</v>
      </c>
      <c r="B15" s="14"/>
      <c r="C15" s="14"/>
      <c r="D15" s="14"/>
      <c r="E15" s="14"/>
      <c r="F15" s="14"/>
      <c r="G15" s="28"/>
      <c r="H15" s="28"/>
      <c r="I15" s="28"/>
      <c r="J15" s="12"/>
      <c r="K15" s="51"/>
      <c r="L15" s="13"/>
      <c r="M15" s="13"/>
      <c r="N15" s="13"/>
      <c r="O15" s="26"/>
      <c r="P15" s="287"/>
      <c r="Q15" s="287"/>
      <c r="R15" s="287"/>
    </row>
    <row r="16" spans="1:18" ht="15.75" x14ac:dyDescent="0.25">
      <c r="A16" s="4">
        <v>14</v>
      </c>
      <c r="B16" s="14"/>
      <c r="C16" s="14"/>
      <c r="D16" s="14"/>
      <c r="E16" s="14"/>
      <c r="F16" s="14"/>
      <c r="G16" s="28"/>
      <c r="H16" s="28"/>
      <c r="I16" s="28"/>
      <c r="J16" s="12"/>
      <c r="K16" s="51"/>
      <c r="L16" s="13"/>
      <c r="M16" s="13"/>
      <c r="N16" s="13"/>
      <c r="O16" s="26"/>
      <c r="P16" s="287"/>
      <c r="Q16" s="287"/>
      <c r="R16" s="287"/>
    </row>
    <row r="17" spans="1:18" ht="15.75" x14ac:dyDescent="0.25">
      <c r="A17" s="4">
        <v>15</v>
      </c>
      <c r="B17" s="14"/>
      <c r="C17" s="14"/>
      <c r="D17" s="14"/>
      <c r="E17" s="14"/>
      <c r="F17" s="14"/>
      <c r="G17" s="28"/>
      <c r="H17" s="28"/>
      <c r="I17" s="28"/>
      <c r="J17" s="12"/>
      <c r="K17" s="51"/>
      <c r="L17" s="13"/>
      <c r="M17" s="13"/>
      <c r="N17" s="13"/>
      <c r="O17" s="26"/>
      <c r="P17" s="287"/>
      <c r="Q17" s="287"/>
      <c r="R17" s="287"/>
    </row>
    <row r="18" spans="1:18" ht="15.75" x14ac:dyDescent="0.25">
      <c r="A18" s="4">
        <v>16</v>
      </c>
      <c r="B18" s="14"/>
      <c r="C18" s="14"/>
      <c r="D18" s="14"/>
      <c r="E18" s="14"/>
      <c r="F18" s="14"/>
      <c r="G18" s="28"/>
      <c r="H18" s="28"/>
      <c r="I18" s="28"/>
      <c r="J18" s="12"/>
      <c r="K18" s="51"/>
      <c r="L18" s="13"/>
      <c r="M18" s="13"/>
      <c r="N18" s="13"/>
      <c r="O18" s="26"/>
      <c r="P18" s="287"/>
      <c r="Q18" s="287"/>
      <c r="R18" s="287"/>
    </row>
    <row r="19" spans="1:18" ht="15.75" x14ac:dyDescent="0.25">
      <c r="A19" s="4">
        <v>17</v>
      </c>
      <c r="B19" s="14"/>
      <c r="C19" s="14"/>
      <c r="D19" s="14"/>
      <c r="E19" s="14"/>
      <c r="F19" s="14"/>
      <c r="G19" s="28"/>
      <c r="H19" s="28"/>
      <c r="I19" s="28"/>
      <c r="J19" s="12"/>
      <c r="K19" s="51"/>
      <c r="L19" s="13"/>
      <c r="M19" s="13"/>
      <c r="N19" s="13"/>
      <c r="O19" s="26"/>
      <c r="P19" s="287"/>
      <c r="Q19" s="287"/>
      <c r="R19" s="287"/>
    </row>
    <row r="20" spans="1:18" ht="16.5" thickBot="1" x14ac:dyDescent="0.3">
      <c r="A20" s="4">
        <v>18</v>
      </c>
      <c r="B20" s="14"/>
      <c r="C20" s="14"/>
      <c r="D20" s="292"/>
      <c r="E20" s="292"/>
      <c r="F20" s="292"/>
      <c r="G20" s="291"/>
      <c r="H20" s="291"/>
      <c r="I20" s="291"/>
      <c r="J20" s="290"/>
      <c r="K20" s="51"/>
      <c r="L20" s="13"/>
      <c r="M20" s="13"/>
      <c r="N20" s="289"/>
      <c r="O20" s="288"/>
      <c r="P20" s="287"/>
      <c r="Q20" s="287"/>
      <c r="R20" s="287"/>
    </row>
    <row r="21" spans="1:18" ht="15.75" x14ac:dyDescent="0.25">
      <c r="A21" s="4">
        <v>19</v>
      </c>
      <c r="B21" s="14"/>
      <c r="C21" s="4"/>
      <c r="D21" s="41"/>
      <c r="E21" s="41"/>
      <c r="F21" s="41"/>
      <c r="G21" s="41"/>
      <c r="H21" s="41"/>
      <c r="I21" s="28"/>
      <c r="J21" s="28"/>
      <c r="K21" s="231"/>
      <c r="L21" s="127"/>
      <c r="M21" s="40"/>
      <c r="N21" s="51"/>
      <c r="O21" s="51"/>
      <c r="P21" s="51"/>
      <c r="Q21" s="26"/>
      <c r="R21" s="287"/>
    </row>
    <row r="22" spans="1:18" ht="15.75" x14ac:dyDescent="0.25">
      <c r="A22" s="4">
        <v>20</v>
      </c>
      <c r="B22" s="14"/>
      <c r="C22" s="14"/>
      <c r="D22" s="14"/>
      <c r="E22" s="14"/>
      <c r="F22" s="14"/>
      <c r="G22" s="28"/>
      <c r="H22" s="28"/>
      <c r="I22" s="28"/>
      <c r="J22" s="12"/>
      <c r="K22" s="51"/>
      <c r="L22" s="13"/>
      <c r="M22" s="13"/>
      <c r="N22" s="13"/>
      <c r="O22" s="26"/>
      <c r="P22" s="287"/>
      <c r="Q22" s="287"/>
      <c r="R22" s="287"/>
    </row>
    <row r="23" spans="1:18" ht="15.75" x14ac:dyDescent="0.25">
      <c r="A23" s="4">
        <v>21</v>
      </c>
      <c r="B23" s="14"/>
      <c r="C23" s="14"/>
      <c r="D23" s="14"/>
      <c r="E23" s="14"/>
      <c r="F23" s="14"/>
      <c r="G23" s="28"/>
      <c r="H23" s="28"/>
      <c r="I23" s="28"/>
      <c r="J23" s="12"/>
      <c r="K23" s="51"/>
      <c r="L23" s="13"/>
      <c r="M23" s="13"/>
      <c r="N23" s="51"/>
      <c r="O23" s="96"/>
      <c r="P23" s="287"/>
      <c r="Q23" s="287"/>
      <c r="R23" s="287"/>
    </row>
    <row r="24" spans="1:18" ht="15.75" x14ac:dyDescent="0.25">
      <c r="A24" s="4">
        <v>22</v>
      </c>
      <c r="B24" s="14"/>
      <c r="C24" s="14"/>
      <c r="D24" s="14"/>
      <c r="E24" s="14"/>
      <c r="F24" s="14"/>
      <c r="G24" s="28"/>
      <c r="H24" s="28"/>
      <c r="I24" s="28"/>
      <c r="J24" s="12"/>
      <c r="K24" s="51"/>
      <c r="L24" s="13"/>
      <c r="M24" s="13"/>
      <c r="N24" s="13"/>
      <c r="O24" s="26"/>
      <c r="P24" s="287"/>
      <c r="Q24" s="287"/>
      <c r="R24" s="287"/>
    </row>
    <row r="25" spans="1:18" ht="15.75" x14ac:dyDescent="0.25">
      <c r="A25" s="4">
        <v>23</v>
      </c>
      <c r="B25" s="14"/>
      <c r="C25" s="14"/>
      <c r="D25" s="14"/>
      <c r="E25" s="14"/>
      <c r="F25" s="14"/>
      <c r="G25" s="28"/>
      <c r="H25" s="28"/>
      <c r="I25" s="28"/>
      <c r="J25" s="12"/>
      <c r="K25" s="51"/>
      <c r="L25" s="13"/>
      <c r="M25" s="13"/>
      <c r="N25" s="13"/>
      <c r="O25" s="26"/>
      <c r="P25" s="287"/>
      <c r="Q25" s="287"/>
      <c r="R25" s="287"/>
    </row>
    <row r="26" spans="1:18" ht="15.75" x14ac:dyDescent="0.25">
      <c r="A26" s="4">
        <v>24</v>
      </c>
      <c r="B26" s="14"/>
      <c r="C26" s="14"/>
      <c r="D26" s="14"/>
      <c r="E26" s="14"/>
      <c r="F26" s="14"/>
      <c r="G26" s="28"/>
      <c r="H26" s="28"/>
      <c r="I26" s="28"/>
      <c r="J26" s="12"/>
      <c r="K26" s="51"/>
      <c r="L26" s="13"/>
      <c r="M26" s="13"/>
      <c r="N26" s="13"/>
      <c r="O26" s="26"/>
      <c r="P26" s="287"/>
      <c r="Q26" s="287"/>
      <c r="R26" s="287"/>
    </row>
    <row r="27" spans="1:18" ht="15.75" x14ac:dyDescent="0.25">
      <c r="A27" s="4">
        <v>25</v>
      </c>
      <c r="B27" s="14"/>
      <c r="C27" s="14"/>
      <c r="D27" s="14"/>
      <c r="E27" s="14"/>
      <c r="F27" s="14"/>
      <c r="G27" s="28"/>
      <c r="H27" s="28"/>
      <c r="I27" s="28"/>
      <c r="J27" s="12"/>
      <c r="K27" s="51"/>
      <c r="L27" s="13"/>
      <c r="M27" s="13"/>
      <c r="N27" s="13"/>
      <c r="O27" s="26"/>
      <c r="P27" s="287"/>
      <c r="Q27" s="287"/>
      <c r="R27" s="287"/>
    </row>
    <row r="28" spans="1:18" ht="15.75" x14ac:dyDescent="0.25">
      <c r="A28" s="4">
        <v>26</v>
      </c>
      <c r="B28" s="14"/>
      <c r="C28" s="14"/>
      <c r="D28" s="14"/>
      <c r="E28" s="14"/>
      <c r="F28" s="14"/>
      <c r="G28" s="28"/>
      <c r="H28" s="28"/>
      <c r="I28" s="28"/>
      <c r="J28" s="12"/>
      <c r="K28" s="51"/>
      <c r="L28" s="13"/>
      <c r="M28" s="13"/>
      <c r="N28" s="13"/>
      <c r="O28" s="26"/>
      <c r="P28" s="287"/>
      <c r="Q28" s="287"/>
      <c r="R28" s="287"/>
    </row>
    <row r="29" spans="1:18" ht="15.75" x14ac:dyDescent="0.25">
      <c r="A29" s="4">
        <v>27</v>
      </c>
      <c r="B29" s="14"/>
      <c r="C29" s="14"/>
      <c r="D29" s="14"/>
      <c r="E29" s="14"/>
      <c r="F29" s="14"/>
      <c r="G29" s="28"/>
      <c r="H29" s="28"/>
      <c r="I29" s="28"/>
      <c r="J29" s="12"/>
      <c r="K29" s="51"/>
      <c r="L29" s="13"/>
      <c r="M29" s="13"/>
      <c r="N29" s="13"/>
      <c r="O29" s="26"/>
      <c r="P29" s="287"/>
      <c r="Q29" s="287"/>
      <c r="R29" s="287"/>
    </row>
    <row r="30" spans="1:18" ht="15.75" x14ac:dyDescent="0.25">
      <c r="A30" s="4">
        <v>28</v>
      </c>
      <c r="B30" s="14"/>
      <c r="C30" s="14"/>
      <c r="D30" s="14"/>
      <c r="E30" s="14"/>
      <c r="F30" s="14"/>
      <c r="G30" s="28"/>
      <c r="H30" s="28"/>
      <c r="I30" s="28"/>
      <c r="J30" s="12"/>
      <c r="K30" s="51"/>
      <c r="L30" s="13"/>
      <c r="M30" s="13"/>
      <c r="N30" s="13"/>
      <c r="O30" s="26"/>
      <c r="P30" s="287"/>
      <c r="Q30" s="287"/>
      <c r="R30" s="287"/>
    </row>
    <row r="31" spans="1:18" ht="15.75" x14ac:dyDescent="0.25">
      <c r="A31" s="4">
        <v>29</v>
      </c>
      <c r="B31" s="14"/>
      <c r="C31" s="14"/>
      <c r="D31" s="14"/>
      <c r="E31" s="14"/>
      <c r="F31" s="14"/>
      <c r="G31" s="28"/>
      <c r="H31" s="28"/>
      <c r="I31" s="28"/>
      <c r="J31" s="12"/>
      <c r="K31" s="51"/>
      <c r="L31" s="13"/>
      <c r="M31" s="13"/>
      <c r="N31" s="13"/>
      <c r="O31" s="26"/>
      <c r="P31" s="287"/>
      <c r="Q31" s="287"/>
      <c r="R31" s="287"/>
    </row>
    <row r="32" spans="1:18" ht="15.75" x14ac:dyDescent="0.25">
      <c r="A32" s="4">
        <v>30</v>
      </c>
      <c r="B32" s="14"/>
      <c r="C32" s="14"/>
      <c r="D32" s="14"/>
      <c r="E32" s="14"/>
      <c r="F32" s="14"/>
      <c r="G32" s="28"/>
      <c r="H32" s="28"/>
      <c r="I32" s="28"/>
      <c r="J32" s="12"/>
      <c r="K32" s="51"/>
      <c r="L32" s="13"/>
      <c r="M32" s="13"/>
      <c r="N32" s="13"/>
      <c r="O32" s="26"/>
      <c r="P32" s="287"/>
      <c r="Q32" s="287"/>
      <c r="R32" s="287"/>
    </row>
    <row r="33" spans="1:18" s="27" customFormat="1" ht="20.25" x14ac:dyDescent="0.3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2"/>
      <c r="Q33" s="285"/>
      <c r="R33" s="2"/>
    </row>
  </sheetData>
  <autoFilter ref="B1:R4">
    <filterColumn colId="9" showButton="0"/>
    <filterColumn colId="10" showButton="0"/>
    <sortState ref="B4:R4">
      <sortCondition descending="1" ref="R3:R4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Pennsylvania Senior Games&amp;R&amp;12Current Standings</oddHeader>
    <oddFooter>&amp;L&amp;12Printed &amp;D
Time &amp;T&amp;C&amp;"Arial,Bold Italic"&amp;12 60-64 Female&amp;R&amp;12Page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20</vt:i4>
      </vt:variant>
    </vt:vector>
  </HeadingPairs>
  <TitlesOfParts>
    <vt:vector size="90" baseType="lpstr">
      <vt:lpstr>50-54 Female Hdcp Qualifier</vt:lpstr>
      <vt:lpstr>50-54 Female Hdcp Finals</vt:lpstr>
      <vt:lpstr>50-54 Male Hdcp Qualifier</vt:lpstr>
      <vt:lpstr>50-54 Male Hdcp Finals</vt:lpstr>
      <vt:lpstr>55-59 Female Hdcp Qualifier</vt:lpstr>
      <vt:lpstr>55-59 Female Hdcp Finals</vt:lpstr>
      <vt:lpstr>55-59 Male Hdcp Qualifier</vt:lpstr>
      <vt:lpstr>55-59 Male Hdcp Finals</vt:lpstr>
      <vt:lpstr>60-64 Female Hdcp Qualifier</vt:lpstr>
      <vt:lpstr>60-64 Female Hdcp Finals</vt:lpstr>
      <vt:lpstr>60-64 Male Hdcp Qualifier</vt:lpstr>
      <vt:lpstr>60-64 Male Hdcp Finals</vt:lpstr>
      <vt:lpstr>65-69 Female Hdcp Qualifier</vt:lpstr>
      <vt:lpstr>65-69 Female Hdcp Finals</vt:lpstr>
      <vt:lpstr>65-69 Male Hdcp Qualifier</vt:lpstr>
      <vt:lpstr>65-69 Male Hdcp Finals</vt:lpstr>
      <vt:lpstr>70-74 Female Hdcp Qualifier</vt:lpstr>
      <vt:lpstr>70-74 Female Hdcp Finals</vt:lpstr>
      <vt:lpstr>70-74 Male Hdcp Qualifier</vt:lpstr>
      <vt:lpstr>70-74 Male Hdcp Finals</vt:lpstr>
      <vt:lpstr>75-79 Female Hdcp Qualifier</vt:lpstr>
      <vt:lpstr>75-79 Female Hdcp Finals</vt:lpstr>
      <vt:lpstr>75-79 Male Hdcp Qualifying</vt:lpstr>
      <vt:lpstr>75-79 Male Hdcp Finals</vt:lpstr>
      <vt:lpstr>80-84 Female Hdcp Qualifier</vt:lpstr>
      <vt:lpstr>80-84 Female Hdcp Finals</vt:lpstr>
      <vt:lpstr>12-15 Female Scratch Finals</vt:lpstr>
      <vt:lpstr>80-84 Male Hdcp Qualifier</vt:lpstr>
      <vt:lpstr>80-84 Male Hdcp Finals</vt:lpstr>
      <vt:lpstr>12-15 Male Scratch Qualifier</vt:lpstr>
      <vt:lpstr>12-15 Male Scratch Finals</vt:lpstr>
      <vt:lpstr>16-20 Female Scratch Qualifier</vt:lpstr>
      <vt:lpstr>16-20 Female Scratch Finals</vt:lpstr>
      <vt:lpstr>85-89 Female Hdcp Qualifier</vt:lpstr>
      <vt:lpstr>85-89 Female Hdcp Finals</vt:lpstr>
      <vt:lpstr>16-20 Male Scratch Qualifier</vt:lpstr>
      <vt:lpstr>16-20 Male Scratch Finals</vt:lpstr>
      <vt:lpstr>85-89 Male Hdcp Qualifier</vt:lpstr>
      <vt:lpstr>85-89 Male Hdcp Finals</vt:lpstr>
      <vt:lpstr>90-94 Female Hdcp Qualifier</vt:lpstr>
      <vt:lpstr>90-94 Female Hdcp Finals</vt:lpstr>
      <vt:lpstr>21-34 Female Scratch Qualifier</vt:lpstr>
      <vt:lpstr>21-34 Female Scratch Finals</vt:lpstr>
      <vt:lpstr>90-94 Male Hdcp Qualifier</vt:lpstr>
      <vt:lpstr>90-94 Male Hdcp Finals</vt:lpstr>
      <vt:lpstr>21-34 Male Scratch Qualifier</vt:lpstr>
      <vt:lpstr>21-34 Male Scratch Finals</vt:lpstr>
      <vt:lpstr>95-99 Female Hdcp Qualifier</vt:lpstr>
      <vt:lpstr>95-99 Female Hdcp Finals</vt:lpstr>
      <vt:lpstr>35-54 Female Scratch Qualifier</vt:lpstr>
      <vt:lpstr>35-54 Female Scratch Finals</vt:lpstr>
      <vt:lpstr>95-99 Male Hdcp Qualifier</vt:lpstr>
      <vt:lpstr>95-99 Male Hdcp Finals</vt:lpstr>
      <vt:lpstr>35-54 Male Scratch Qualifier</vt:lpstr>
      <vt:lpstr>35-54 Male Scratch Finals</vt:lpstr>
      <vt:lpstr>100-over Female Hdcp Qualifying</vt:lpstr>
      <vt:lpstr>100-over Female Hdcp Finals</vt:lpstr>
      <vt:lpstr>55over Female Scratch Qualifier</vt:lpstr>
      <vt:lpstr>55over Female Scratch Finals</vt:lpstr>
      <vt:lpstr>100-over Male Hdcp Qualifier</vt:lpstr>
      <vt:lpstr>100-over Male Hdcp Finals</vt:lpstr>
      <vt:lpstr>55over Male Scratch Qualifier</vt:lpstr>
      <vt:lpstr>55over Male Scratch Finals</vt:lpstr>
      <vt:lpstr>Master Sheet Youth</vt:lpstr>
      <vt:lpstr>Lane Assign Youth - 1st Shift</vt:lpstr>
      <vt:lpstr>Lane Assign Youth - Finals</vt:lpstr>
      <vt:lpstr>Master Sheet Adult</vt:lpstr>
      <vt:lpstr>Lane Assign Adult - 1st Shift</vt:lpstr>
      <vt:lpstr>Lane Assign Adult - Finals</vt:lpstr>
      <vt:lpstr>Doubles Div. A 420 &amp; Up</vt:lpstr>
      <vt:lpstr>'12-15 Female Scratch Finals'!Print_Area</vt:lpstr>
      <vt:lpstr>'12-15 Male Scratch Finals'!Print_Area</vt:lpstr>
      <vt:lpstr>'12-15 Male Scratch Qualifier'!Print_Area</vt:lpstr>
      <vt:lpstr>'16-20 Female Scratch Finals'!Print_Area</vt:lpstr>
      <vt:lpstr>'16-20 Female Scratch Qualifier'!Print_Area</vt:lpstr>
      <vt:lpstr>'16-20 Male Scratch Finals'!Print_Area</vt:lpstr>
      <vt:lpstr>'16-20 Male Scratch Qualifier'!Print_Area</vt:lpstr>
      <vt:lpstr>'21-34 Female Scratch Finals'!Print_Area</vt:lpstr>
      <vt:lpstr>'21-34 Female Scratch Qualifier'!Print_Area</vt:lpstr>
      <vt:lpstr>'21-34 Male Scratch Finals'!Print_Area</vt:lpstr>
      <vt:lpstr>'21-34 Male Scratch Qualifier'!Print_Area</vt:lpstr>
      <vt:lpstr>'35-54 Female Scratch Finals'!Print_Area</vt:lpstr>
      <vt:lpstr>'35-54 Female Scratch Qualifier'!Print_Area</vt:lpstr>
      <vt:lpstr>'35-54 Male Scratch Finals'!Print_Area</vt:lpstr>
      <vt:lpstr>'35-54 Male Scratch Qualifier'!Print_Area</vt:lpstr>
      <vt:lpstr>'55over Female Scratch Finals'!Print_Area</vt:lpstr>
      <vt:lpstr>'55over Female Scratch Qualifier'!Print_Area</vt:lpstr>
      <vt:lpstr>'55over Male Scratch Finals'!Print_Area</vt:lpstr>
      <vt:lpstr>'55over Male Scratch Qualifier'!Print_Area</vt:lpstr>
      <vt:lpstr>'Lane Assign Youth - Finals'!Print_Area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A.J. Olszewski II</dc:creator>
  <cp:lastModifiedBy>James</cp:lastModifiedBy>
  <cp:lastPrinted>2016-08-02T13:26:59Z</cp:lastPrinted>
  <dcterms:created xsi:type="dcterms:W3CDTF">2002-08-05T20:18:36Z</dcterms:created>
  <dcterms:modified xsi:type="dcterms:W3CDTF">2016-08-03T14:08:16Z</dcterms:modified>
</cp:coreProperties>
</file>